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defaultThemeVersion="124226"/>
  <mc:AlternateContent xmlns:mc="http://schemas.openxmlformats.org/markup-compatibility/2006">
    <mc:Choice Requires="x15">
      <x15ac:absPath xmlns:x15ac="http://schemas.microsoft.com/office/spreadsheetml/2010/11/ac" url="C:\Users\USER\Desktop\統計年報\"/>
    </mc:Choice>
  </mc:AlternateContent>
  <xr:revisionPtr revIDLastSave="0" documentId="13_ncr:1_{11851BB5-6665-4CA3-A2D9-7E5AE12507E7}" xr6:coauthVersionLast="47" xr6:coauthVersionMax="47" xr10:uidLastSave="{00000000-0000-0000-0000-000000000000}"/>
  <bookViews>
    <workbookView xWindow="-108" yWindow="-108" windowWidth="23256" windowHeight="12456" tabRatio="849" xr2:uid="{00000000-000D-0000-FFFF-FFFF00000000}"/>
  </bookViews>
  <sheets>
    <sheet name="預告統計資料發布時間表" sheetId="1" r:id="rId1"/>
    <sheet name="鄉庫收支月報表(115年3月)" sheetId="319" r:id="rId2"/>
    <sheet name="鄉庫收支月報表(115年2月)" sheetId="303" r:id="rId3"/>
    <sheet name="鄉庫收支月報表(115年1月)" sheetId="277" r:id="rId4"/>
    <sheet name="鄉庫收支月報表(114年12月)" sheetId="259" r:id="rId5"/>
    <sheet name="資源回收成果統計(115年3月)" sheetId="317" r:id="rId6"/>
    <sheet name="資源回收成果統計(115年2月)" sheetId="304" r:id="rId7"/>
    <sheet name="資源回收成果統計(115年1月)" sheetId="278" r:id="rId8"/>
    <sheet name="資源回收成果統計(114年12月)" sheetId="260" r:id="rId9"/>
    <sheet name="一般垃圾及廚餘清理狀況(115年3月)" sheetId="318" r:id="rId10"/>
    <sheet name="一般垃圾及廚餘清理狀況(115年2月)" sheetId="305" r:id="rId11"/>
    <sheet name="一般垃圾及廚餘清理狀況(115年1月)" sheetId="279" r:id="rId12"/>
    <sheet name="一般垃圾及廚餘清理狀況(114年12月)" sheetId="261" r:id="rId13"/>
    <sheet name="路外停車位概況(115年第1季)" sheetId="310" r:id="rId14"/>
    <sheet name="路外停車位概況(114年第4季)" sheetId="262" r:id="rId15"/>
    <sheet name="路邊停車位概況(115年第1季)" sheetId="311" r:id="rId16"/>
    <sheet name="路邊停車位概況(114年第4季)" sheetId="263" r:id="rId17"/>
    <sheet name="路外停車位概況-身心障礙(115年第1季)" sheetId="312" r:id="rId18"/>
    <sheet name="路外停車位概況-身心障礙(114年第4季)" sheetId="264" r:id="rId19"/>
    <sheet name="路邊停車位概況-身心障礙(115年第1季)" sheetId="313" r:id="rId20"/>
    <sheet name="路邊停車位概況-身心障礙(114年第4季)" sheetId="265" r:id="rId21"/>
    <sheet name="路外停車位概況-電動汽車(115年第1季)" sheetId="314" r:id="rId22"/>
    <sheet name="路外停車位概況-電動汽車(114年第4季)" sheetId="266" r:id="rId23"/>
    <sheet name="路邊停車位概況-電動汽車(115年第1季)" sheetId="315" r:id="rId24"/>
    <sheet name="路邊停車位概況-電動汽車(114年第4季)" sheetId="267" r:id="rId25"/>
    <sheet name="孕婦及育有六歲以下兒童者(115年第1季) " sheetId="316" r:id="rId26"/>
    <sheet name="孕婦及育有六歲以下兒童者(114年第4季)" sheetId="268" r:id="rId27"/>
    <sheet name="獨居老人服務概況115年第1季" sheetId="321" r:id="rId28"/>
    <sheet name="獨居老人服務概況114年第4季" sheetId="269" r:id="rId29"/>
    <sheet name="推行社區發展工作概況(114年)" sheetId="281" r:id="rId30"/>
    <sheet name="環保人員概況表一 (114下)" sheetId="270" r:id="rId31"/>
    <sheet name="垃圾處理場(廠)及垃圾回收清除車輛(114年下半年)" sheetId="271" r:id="rId32"/>
    <sheet name="垃圾處理場(廠)數(114年下半年)" sheetId="276" r:id="rId33"/>
    <sheet name="環境保護預算" sheetId="306" r:id="rId34"/>
    <sheet name="治山防災" sheetId="282" r:id="rId35"/>
    <sheet name="治山防災-續" sheetId="283" r:id="rId36"/>
    <sheet name="調解業務概況" sheetId="287" r:id="rId37"/>
    <sheet name="調解委員會組織概況" sheetId="288" r:id="rId38"/>
    <sheet name="辦理調解方式概況" sheetId="289" r:id="rId39"/>
    <sheet name="宗教財團法人概況" sheetId="290" r:id="rId40"/>
    <sheet name="寺廟登記概況" sheetId="291" r:id="rId41"/>
    <sheet name="教會（堂）概況" sheetId="292" r:id="rId42"/>
    <sheet name="宗教團體興辦公益慈善及社會教化事業概況" sheetId="293" r:id="rId43"/>
    <sheet name="公墓設施概況" sheetId="295" r:id="rId44"/>
    <sheet name="骨灰(骸)存放設施概況" sheetId="296" r:id="rId45"/>
    <sheet name="殯葬管理業務概況" sheetId="297" r:id="rId46"/>
    <sheet name="殯儀館設施概況" sheetId="298" r:id="rId47"/>
    <sheet name="火化場設施概況" sheetId="299" r:id="rId48"/>
    <sheet name="公共造產成果概況" sheetId="309" r:id="rId49"/>
    <sheet name="農路改善" sheetId="284" r:id="rId50"/>
    <sheet name="都市計畫區域內公共工程實施數量." sheetId="272" r:id="rId51"/>
    <sheet name="都市計畫公共設施用地已取得面積." sheetId="273" r:id="rId52"/>
    <sheet name="都市計畫公共設施用地已闢建面積." sheetId="274" r:id="rId53"/>
    <sheet name="都市計畫區域內現有已開闢道路長度及面積暨橋梁座數、自行." sheetId="275" r:id="rId54"/>
    <sheet name="農耕土地面積" sheetId="320" r:id="rId55"/>
    <sheet name="天然災害" sheetId="286" r:id="rId56"/>
    <sheet name="漁業從業人數" sheetId="300" r:id="rId57"/>
    <sheet name="漁業從業人數(續一完)" sheetId="301" r:id="rId58"/>
    <sheet name="漁戶數及漁戶人口數" sheetId="302" r:id="rId59"/>
  </sheets>
  <externalReferences>
    <externalReference r:id="rId60"/>
    <externalReference r:id="rId61"/>
  </externalReferences>
  <definedNames>
    <definedName name="\d" localSheetId="31">#REF!</definedName>
    <definedName name="\d" localSheetId="4">#REF!</definedName>
    <definedName name="\d" localSheetId="3">#REF!</definedName>
    <definedName name="\d" localSheetId="2">#REF!</definedName>
    <definedName name="\d" localSheetId="1">#REF!</definedName>
    <definedName name="\d">#REF!</definedName>
    <definedName name="\l" localSheetId="31">#REF!</definedName>
    <definedName name="\l">#REF!</definedName>
    <definedName name="\m" localSheetId="31">#REF!</definedName>
    <definedName name="\m">#REF!</definedName>
    <definedName name="__PRN1">#REF!</definedName>
    <definedName name="__PRN2">#REF!</definedName>
    <definedName name="_00" localSheetId="54">#REF!</definedName>
    <definedName name="_00">#N/A</definedName>
    <definedName name="_102年5月" localSheetId="12">[1]預告統計資料發布時間表!#REF!</definedName>
    <definedName name="_102年5月" localSheetId="11">[1]預告統計資料發布時間表!#REF!</definedName>
    <definedName name="_102年5月" localSheetId="10">[1]預告統計資料發布時間表!#REF!</definedName>
    <definedName name="_102年5月" localSheetId="9">[1]預告統計資料發布時間表!#REF!</definedName>
    <definedName name="_102年5月" localSheetId="26">[2]預告統計資料發布時間表!#REF!</definedName>
    <definedName name="_102年5月" localSheetId="25">[2]預告統計資料發布時間表!#REF!</definedName>
    <definedName name="_102年5月" localSheetId="31">[2]預告統計資料發布時間表!#REF!</definedName>
    <definedName name="_102年5月" localSheetId="51">[2]預告統計資料發布時間表!#REF!</definedName>
    <definedName name="_102年5月" localSheetId="52">[2]預告統計資料發布時間表!#REF!</definedName>
    <definedName name="_102年5月" localSheetId="50">[2]預告統計資料發布時間表!#REF!</definedName>
    <definedName name="_102年5月" localSheetId="53">[2]預告統計資料發布時間表!#REF!</definedName>
    <definedName name="_102年5月" localSheetId="4">[1]預告統計資料發布時間表!#REF!</definedName>
    <definedName name="_102年5月" localSheetId="3">[1]預告統計資料發布時間表!#REF!</definedName>
    <definedName name="_102年5月" localSheetId="2">[1]預告統計資料發布時間表!#REF!</definedName>
    <definedName name="_102年5月" localSheetId="1">[1]預告統計資料發布時間表!#REF!</definedName>
    <definedName name="_102年5月" localSheetId="8">[1]預告統計資料發布時間表!#REF!</definedName>
    <definedName name="_102年5月" localSheetId="7">[1]預告統計資料發布時間表!#REF!</definedName>
    <definedName name="_102年5月" localSheetId="6">[1]預告統計資料發布時間表!#REF!</definedName>
    <definedName name="_102年5月" localSheetId="5">[1]預告統計資料發布時間表!#REF!</definedName>
    <definedName name="_102年5月" localSheetId="14">[2]預告統計資料發布時間表!#REF!</definedName>
    <definedName name="_102年5月" localSheetId="13">[2]預告統計資料發布時間表!#REF!</definedName>
    <definedName name="_102年5月" localSheetId="18">[2]預告統計資料發布時間表!#REF!</definedName>
    <definedName name="_102年5月" localSheetId="17">[2]預告統計資料發布時間表!#REF!</definedName>
    <definedName name="_102年5月" localSheetId="22">[2]預告統計資料發布時間表!#REF!</definedName>
    <definedName name="_102年5月" localSheetId="21">[2]預告統計資料發布時間表!#REF!</definedName>
    <definedName name="_102年5月" localSheetId="16">[2]預告統計資料發布時間表!#REF!</definedName>
    <definedName name="_102年5月" localSheetId="15">[2]預告統計資料發布時間表!#REF!</definedName>
    <definedName name="_102年5月" localSheetId="20">[2]預告統計資料發布時間表!#REF!</definedName>
    <definedName name="_102年5月" localSheetId="19">[2]預告統計資料發布時間表!#REF!</definedName>
    <definedName name="_102年5月" localSheetId="24">[2]預告統計資料發布時間表!#REF!</definedName>
    <definedName name="_102年5月" localSheetId="23">[2]預告統計資料發布時間表!#REF!</definedName>
    <definedName name="_102年5月" localSheetId="54">[2]預告統計資料發布時間表!#REF!</definedName>
    <definedName name="_102年5月" localSheetId="49">[2]預告統計資料發布時間表!#REF!</definedName>
    <definedName name="_102年5月" localSheetId="28">[2]預告統計資料發布時間表!#REF!</definedName>
    <definedName name="_102年5月" localSheetId="27">[2]預告統計資料發布時間表!#REF!</definedName>
    <definedName name="_102年5月" localSheetId="30">[2]預告統計資料發布時間表!#REF!</definedName>
    <definedName name="_102年5月">預告統計資料發布時間表!#REF!</definedName>
    <definedName name="_11" localSheetId="54">#REF!</definedName>
    <definedName name="_11">#N/A</definedName>
    <definedName name="_PRN1" localSheetId="4">#REF!</definedName>
    <definedName name="_PRN1" localSheetId="3">#REF!</definedName>
    <definedName name="_PRN1" localSheetId="2">#REF!</definedName>
    <definedName name="_PRN1" localSheetId="1">#REF!</definedName>
    <definedName name="_PRN1">#REF!</definedName>
    <definedName name="_PRN2" localSheetId="4">#REF!</definedName>
    <definedName name="_PRN2" localSheetId="3">#REF!</definedName>
    <definedName name="_PRN2" localSheetId="2">#REF!</definedName>
    <definedName name="_PRN2" localSheetId="1">#REF!</definedName>
    <definedName name="_PRN2">#REF!</definedName>
    <definedName name="A" localSheetId="54">#REF!</definedName>
    <definedName name="A">#N/A</definedName>
    <definedName name="L" localSheetId="31">#REF!</definedName>
    <definedName name="L" localSheetId="4">#REF!</definedName>
    <definedName name="L" localSheetId="3">#REF!</definedName>
    <definedName name="L" localSheetId="2">#REF!</definedName>
    <definedName name="L" localSheetId="1">#REF!</definedName>
    <definedName name="L">#REF!</definedName>
    <definedName name="LL" localSheetId="31">#REF!</definedName>
    <definedName name="LL">#REF!</definedName>
    <definedName name="M" localSheetId="31">#REF!</definedName>
    <definedName name="M">#REF!</definedName>
    <definedName name="pp" localSheetId="26">'孕婦及育有六歲以下兒童者(114年第4季)'!$A$3:$D$16</definedName>
    <definedName name="pp" localSheetId="25">'孕婦及育有六歲以下兒童者(115年第1季) '!$A$3:$D$16</definedName>
    <definedName name="pp" localSheetId="14">'路外停車位概況(114年第4季)'!$A$3:$D$16</definedName>
    <definedName name="pp" localSheetId="13">'路外停車位概況(115年第1季)'!$A$3:$D$16</definedName>
    <definedName name="pp" localSheetId="18">'路外停車位概況-身心障礙(114年第4季)'!$A$3:$D$14</definedName>
    <definedName name="pp" localSheetId="17">'路外停車位概況-身心障礙(115年第1季)'!$A$3:$D$14</definedName>
    <definedName name="pp" localSheetId="22">'路外停車位概況-電動汽車(114年第4季)'!$A$3:$D$16</definedName>
    <definedName name="pp" localSheetId="21">'路外停車位概況-電動汽車(115年第1季)'!$A$3:$D$16</definedName>
    <definedName name="pp" localSheetId="16">'路邊停車位概況(114年第4季)'!$A$3:$D$14</definedName>
    <definedName name="pp" localSheetId="15">'路邊停車位概況(115年第1季)'!$A$3:$D$14</definedName>
    <definedName name="pp" localSheetId="20">'路邊停車位概況-身心障礙(114年第4季)'!$A$3:$D$13</definedName>
    <definedName name="pp" localSheetId="19">'路邊停車位概況-身心障礙(115年第1季)'!$A$3:$D$13</definedName>
    <definedName name="pp" localSheetId="24">'路邊停車位概況-電動汽車(114年第4季)'!$A$3:$D$14</definedName>
    <definedName name="pp" localSheetId="23">'路邊停車位概況-電動汽車(115年第1季)'!$A$3:$D$14</definedName>
    <definedName name="pp">#REF!</definedName>
    <definedName name="_xlnm.Print_Area" localSheetId="12">'一般垃圾及廚餘清理狀況(114年12月)'!$A$1:$G$33</definedName>
    <definedName name="_xlnm.Print_Area" localSheetId="11">'一般垃圾及廚餘清理狀況(115年1月)'!$A$1:$G$33</definedName>
    <definedName name="_xlnm.Print_Area" localSheetId="10">'一般垃圾及廚餘清理狀況(115年2月)'!$A$1:$G$33</definedName>
    <definedName name="_xlnm.Print_Area" localSheetId="9">'一般垃圾及廚餘清理狀況(115年3月)'!$A$1:$G$33</definedName>
    <definedName name="_xlnm.Print_Area" localSheetId="55">天然災害!$A$1:$J$30</definedName>
    <definedName name="_xlnm.Print_Area" localSheetId="26">'孕婦及育有六歲以下兒童者(114年第4季)'!$A$1:$F$16</definedName>
    <definedName name="_xlnm.Print_Area" localSheetId="25">'孕婦及育有六歲以下兒童者(115年第1季) '!$A$1:$F$16</definedName>
    <definedName name="_xlnm.Print_Area" localSheetId="31">'垃圾處理場(廠)及垃圾回收清除車輛(114年下半年)'!#REF!</definedName>
    <definedName name="_xlnm.Print_Area" localSheetId="32">'垃圾處理場(廠)數(114年下半年)'!$A$1:$G$18</definedName>
    <definedName name="_xlnm.Print_Area" localSheetId="34">治山防災!$A$1:$I$25</definedName>
    <definedName name="_xlnm.Print_Area" localSheetId="51">都市計畫公共設施用地已取得面積.!$A$6:$M$14</definedName>
    <definedName name="_xlnm.Print_Area" localSheetId="52">都市計畫公共設施用地已闢建面積.!$A$29:$M$46</definedName>
    <definedName name="_xlnm.Print_Area" localSheetId="50">都市計畫區域內公共工程實施數量.!$A$1:$AA$28</definedName>
    <definedName name="_xlnm.Print_Area" localSheetId="53">'都市計畫區域內現有已開闢道路長度及面積暨橋梁座數、自行.'!$A$1:$O$37</definedName>
    <definedName name="_xlnm.Print_Area" localSheetId="4">'鄉庫收支月報表(114年12月)'!$A$1:$K$135</definedName>
    <definedName name="_xlnm.Print_Area" localSheetId="3">'鄉庫收支月報表(115年1月)'!$A$1:$K$135</definedName>
    <definedName name="_xlnm.Print_Area" localSheetId="2">'鄉庫收支月報表(115年2月)'!$A$1:$K$135</definedName>
    <definedName name="_xlnm.Print_Area" localSheetId="1">'鄉庫收支月報表(115年3月)'!$A$1:$K$135</definedName>
    <definedName name="_xlnm.Print_Area" localSheetId="8">'資源回收成果統計(114年12月)'!$A$1:$J$40</definedName>
    <definedName name="_xlnm.Print_Area" localSheetId="7">'資源回收成果統計(115年1月)'!$A$1:$J$40</definedName>
    <definedName name="_xlnm.Print_Area" localSheetId="6">'資源回收成果統計(115年2月)'!$A$1:$J$40</definedName>
    <definedName name="_xlnm.Print_Area" localSheetId="5">'資源回收成果統計(115年3月)'!$A$1:$J$40</definedName>
    <definedName name="_xlnm.Print_Area" localSheetId="14">'路外停車位概況(114年第4季)'!$A$1:$L$16</definedName>
    <definedName name="_xlnm.Print_Area" localSheetId="13">'路外停車位概況(115年第1季)'!$A$1:$L$16</definedName>
    <definedName name="_xlnm.Print_Area" localSheetId="18">'路外停車位概況-身心障礙(114年第4季)'!$A$3:$H$14</definedName>
    <definedName name="_xlnm.Print_Area" localSheetId="17">'路外停車位概況-身心障礙(115年第1季)'!$A$3:$H$14</definedName>
    <definedName name="_xlnm.Print_Area" localSheetId="22">'路外停車位概況-電動汽車(114年第4季)'!$A$3:$H$16</definedName>
    <definedName name="_xlnm.Print_Area" localSheetId="21">'路外停車位概況-電動汽車(115年第1季)'!$A$3:$H$16</definedName>
    <definedName name="_xlnm.Print_Area" localSheetId="16">'路邊停車位概況(114年第4季)'!$A$3:$G$14</definedName>
    <definedName name="_xlnm.Print_Area" localSheetId="15">'路邊停車位概況(115年第1季)'!$A$3:$G$14</definedName>
    <definedName name="_xlnm.Print_Area" localSheetId="20">'路邊停車位概況-身心障礙(114年第4季)'!$A$3:$G$13</definedName>
    <definedName name="_xlnm.Print_Area" localSheetId="19">'路邊停車位概況-身心障礙(115年第1季)'!$A$3:$G$13</definedName>
    <definedName name="_xlnm.Print_Area" localSheetId="24">'路邊停車位概況-電動汽車(114年第4季)'!$A$3:$F$14</definedName>
    <definedName name="_xlnm.Print_Area" localSheetId="23">'路邊停車位概況-電動汽車(115年第1季)'!$A$3:$F$14</definedName>
    <definedName name="_xlnm.Print_Area" localSheetId="28">獨居老人服務概況114年第4季!$A$1:$AO$19</definedName>
    <definedName name="_xlnm.Print_Area" localSheetId="27">獨居老人服務概況115年第1季!$A$1:$AO$19</definedName>
    <definedName name="_xlnm.Print_Area" localSheetId="30">'環保人員概況表一 (114下)'!#REF!</definedName>
    <definedName name="_xlnm.Print_Area" localSheetId="33">環境保護預算!$A$1:$J$26</definedName>
    <definedName name="_xlnm.Print_Titles" localSheetId="4">'鄉庫收支月報表(114年12月)'!$1:$4</definedName>
    <definedName name="_xlnm.Print_Titles" localSheetId="3">'鄉庫收支月報表(115年1月)'!$1:$4</definedName>
    <definedName name="_xlnm.Print_Titles" localSheetId="2">'鄉庫收支月報表(115年2月)'!$1:$4</definedName>
    <definedName name="_xlnm.Print_Titles" localSheetId="1">'鄉庫收支月報表(115年3月)'!$1:$4</definedName>
    <definedName name="_xlnm.Print_Titles" localSheetId="0">預告統計資料發布時間表!$1:$9</definedName>
    <definedName name="PRNT" localSheetId="31">#REF!</definedName>
    <definedName name="PRNT" localSheetId="4">#REF!</definedName>
    <definedName name="PRNT" localSheetId="3">#REF!</definedName>
    <definedName name="PRNT" localSheetId="2">#REF!</definedName>
    <definedName name="PRNT" localSheetId="1">#REF!</definedName>
    <definedName name="PRNT">#REF!</definedName>
    <definedName name="ss" localSheetId="12">[1]預告統計資料發布時間表!#REF!</definedName>
    <definedName name="ss" localSheetId="11">[1]預告統計資料發布時間表!#REF!</definedName>
    <definedName name="ss" localSheetId="10">[1]預告統計資料發布時間表!#REF!</definedName>
    <definedName name="ss" localSheetId="9">[1]預告統計資料發布時間表!#REF!</definedName>
    <definedName name="ss" localSheetId="26">[2]預告統計資料發布時間表!#REF!</definedName>
    <definedName name="ss" localSheetId="25">[2]預告統計資料發布時間表!#REF!</definedName>
    <definedName name="ss" localSheetId="31">[2]預告統計資料發布時間表!#REF!</definedName>
    <definedName name="ss" localSheetId="51">[2]預告統計資料發布時間表!#REF!</definedName>
    <definedName name="ss" localSheetId="52">[2]預告統計資料發布時間表!#REF!</definedName>
    <definedName name="ss" localSheetId="50">[2]預告統計資料發布時間表!#REF!</definedName>
    <definedName name="ss" localSheetId="53">[2]預告統計資料發布時間表!#REF!</definedName>
    <definedName name="ss" localSheetId="4">[1]預告統計資料發布時間表!#REF!</definedName>
    <definedName name="ss" localSheetId="3">[1]預告統計資料發布時間表!#REF!</definedName>
    <definedName name="ss" localSheetId="2">[1]預告統計資料發布時間表!#REF!</definedName>
    <definedName name="ss" localSheetId="1">[1]預告統計資料發布時間表!#REF!</definedName>
    <definedName name="ss" localSheetId="8">[1]預告統計資料發布時間表!#REF!</definedName>
    <definedName name="ss" localSheetId="7">[1]預告統計資料發布時間表!#REF!</definedName>
    <definedName name="ss" localSheetId="6">[1]預告統計資料發布時間表!#REF!</definedName>
    <definedName name="ss" localSheetId="5">[1]預告統計資料發布時間表!#REF!</definedName>
    <definedName name="ss" localSheetId="14">[2]預告統計資料發布時間表!#REF!</definedName>
    <definedName name="ss" localSheetId="13">[2]預告統計資料發布時間表!#REF!</definedName>
    <definedName name="ss" localSheetId="18">[2]預告統計資料發布時間表!#REF!</definedName>
    <definedName name="ss" localSheetId="17">[2]預告統計資料發布時間表!#REF!</definedName>
    <definedName name="ss" localSheetId="22">[2]預告統計資料發布時間表!#REF!</definedName>
    <definedName name="ss" localSheetId="21">[2]預告統計資料發布時間表!#REF!</definedName>
    <definedName name="ss" localSheetId="16">[2]預告統計資料發布時間表!#REF!</definedName>
    <definedName name="ss" localSheetId="15">[2]預告統計資料發布時間表!#REF!</definedName>
    <definedName name="ss" localSheetId="20">[2]預告統計資料發布時間表!#REF!</definedName>
    <definedName name="ss" localSheetId="19">[2]預告統計資料發布時間表!#REF!</definedName>
    <definedName name="ss" localSheetId="24">[2]預告統計資料發布時間表!#REF!</definedName>
    <definedName name="ss" localSheetId="23">[2]預告統計資料發布時間表!#REF!</definedName>
    <definedName name="ss" localSheetId="54">[2]預告統計資料發布時間表!#REF!</definedName>
    <definedName name="ss" localSheetId="49">[2]預告統計資料發布時間表!#REF!</definedName>
    <definedName name="ss" localSheetId="28">[2]預告統計資料發布時間表!#REF!</definedName>
    <definedName name="ss" localSheetId="27">[2]預告統計資料發布時間表!#REF!</definedName>
    <definedName name="ss" localSheetId="30">[2]預告統計資料發布時間表!#REF!</definedName>
    <definedName name="ss">預告統計資料發布時間表!#REF!</definedName>
    <definedName name="TOT" localSheetId="31">#REF!</definedName>
    <definedName name="TOT" localSheetId="4">#REF!</definedName>
    <definedName name="TOT" localSheetId="3">#REF!</definedName>
    <definedName name="TOT" localSheetId="2">#REF!</definedName>
    <definedName name="TOT" localSheetId="1">#REF!</definedName>
    <definedName name="TOT">#REF!</definedName>
    <definedName name="TOTMAN" localSheetId="31">#REF!</definedName>
    <definedName name="TOTMAN">#REF!</definedName>
    <definedName name="v" localSheetId="51">都市計畫公共設施用地已取得面積.!$A$6:$M$14</definedName>
    <definedName name="v" localSheetId="52">都市計畫公共設施用地已闢建面積.!$A$29:$M$46</definedName>
    <definedName name="v" localSheetId="50">都市計畫區域內公共工程實施數量.!$A$1:$AA$28</definedName>
    <definedName name="v" localSheetId="53">'都市計畫區域內現有已開闢道路長度及面積暨橋梁座數、自行.'!$A$1:$O$37</definedName>
    <definedName name="天然災害" localSheetId="55">天然災害!$A$1:$J$30</definedName>
    <definedName name="台" localSheetId="12">[1]預告統計資料發布時間表!#REF!</definedName>
    <definedName name="台" localSheetId="11">[1]預告統計資料發布時間表!#REF!</definedName>
    <definedName name="台" localSheetId="10">[1]預告統計資料發布時間表!#REF!</definedName>
    <definedName name="台" localSheetId="9">[1]預告統計資料發布時間表!#REF!</definedName>
    <definedName name="台" localSheetId="26">[2]預告統計資料發布時間表!#REF!</definedName>
    <definedName name="台" localSheetId="25">[2]預告統計資料發布時間表!#REF!</definedName>
    <definedName name="台" localSheetId="31">[2]預告統計資料發布時間表!#REF!</definedName>
    <definedName name="台" localSheetId="51">[2]預告統計資料發布時間表!#REF!</definedName>
    <definedName name="台" localSheetId="52">[2]預告統計資料發布時間表!#REF!</definedName>
    <definedName name="台" localSheetId="50">[2]預告統計資料發布時間表!#REF!</definedName>
    <definedName name="台" localSheetId="53">[2]預告統計資料發布時間表!#REF!</definedName>
    <definedName name="台" localSheetId="4">[1]預告統計資料發布時間表!#REF!</definedName>
    <definedName name="台" localSheetId="3">[1]預告統計資料發布時間表!#REF!</definedName>
    <definedName name="台" localSheetId="2">[1]預告統計資料發布時間表!#REF!</definedName>
    <definedName name="台" localSheetId="1">[1]預告統計資料發布時間表!#REF!</definedName>
    <definedName name="台" localSheetId="8">[1]預告統計資料發布時間表!#REF!</definedName>
    <definedName name="台" localSheetId="7">[1]預告統計資料發布時間表!#REF!</definedName>
    <definedName name="台" localSheetId="6">[1]預告統計資料發布時間表!#REF!</definedName>
    <definedName name="台" localSheetId="5">[1]預告統計資料發布時間表!#REF!</definedName>
    <definedName name="台" localSheetId="14">[2]預告統計資料發布時間表!#REF!</definedName>
    <definedName name="台" localSheetId="13">[2]預告統計資料發布時間表!#REF!</definedName>
    <definedName name="台" localSheetId="18">[2]預告統計資料發布時間表!#REF!</definedName>
    <definedName name="台" localSheetId="17">[2]預告統計資料發布時間表!#REF!</definedName>
    <definedName name="台" localSheetId="22">[2]預告統計資料發布時間表!#REF!</definedName>
    <definedName name="台" localSheetId="21">[2]預告統計資料發布時間表!#REF!</definedName>
    <definedName name="台" localSheetId="16">[2]預告統計資料發布時間表!#REF!</definedName>
    <definedName name="台" localSheetId="15">[2]預告統計資料發布時間表!#REF!</definedName>
    <definedName name="台" localSheetId="20">[2]預告統計資料發布時間表!#REF!</definedName>
    <definedName name="台" localSheetId="19">[2]預告統計資料發布時間表!#REF!</definedName>
    <definedName name="台" localSheetId="24">[2]預告統計資料發布時間表!#REF!</definedName>
    <definedName name="台" localSheetId="23">[2]預告統計資料發布時間表!#REF!</definedName>
    <definedName name="台" localSheetId="54">[2]預告統計資料發布時間表!#REF!</definedName>
    <definedName name="台" localSheetId="49">[2]預告統計資料發布時間表!#REF!</definedName>
    <definedName name="台" localSheetId="28">[2]預告統計資料發布時間表!#REF!</definedName>
    <definedName name="台" localSheetId="27">[2]預告統計資料發布時間表!#REF!</definedName>
    <definedName name="台" localSheetId="30">[2]預告統計資料發布時間表!#REF!</definedName>
    <definedName name="台">預告統計資料發布時間表!#REF!</definedName>
    <definedName name="台東縣" localSheetId="12">[1]公庫收支月報!#REF!</definedName>
    <definedName name="台東縣" localSheetId="11">[1]公庫收支月報!#REF!</definedName>
    <definedName name="台東縣" localSheetId="10">[1]公庫收支月報!#REF!</definedName>
    <definedName name="台東縣" localSheetId="9">[1]公庫收支月報!#REF!</definedName>
    <definedName name="台東縣" localSheetId="4">[1]公庫收支月報!#REF!</definedName>
    <definedName name="台東縣" localSheetId="3">[1]公庫收支月報!#REF!</definedName>
    <definedName name="台東縣" localSheetId="2">[1]公庫收支月報!#REF!</definedName>
    <definedName name="台東縣" localSheetId="1">[1]公庫收支月報!#REF!</definedName>
    <definedName name="台東縣" localSheetId="8">[1]公庫收支月報!#REF!</definedName>
    <definedName name="台東縣" localSheetId="7">[1]公庫收支月報!#REF!</definedName>
    <definedName name="台東縣" localSheetId="6">[1]公庫收支月報!#REF!</definedName>
    <definedName name="台東縣" localSheetId="5">[1]公庫收支月報!#REF!</definedName>
    <definedName name="台東縣">#REF!</definedName>
    <definedName name="垃圾處理場">預告統計資料發布時間表!#REF!</definedName>
    <definedName name="鄉鎮資料" localSheetId="12">[1]公庫收支月報!#REF!</definedName>
    <definedName name="鄉鎮資料" localSheetId="11">[1]公庫收支月報!#REF!</definedName>
    <definedName name="鄉鎮資料" localSheetId="10">[1]公庫收支月報!#REF!</definedName>
    <definedName name="鄉鎮資料" localSheetId="9">[1]公庫收支月報!#REF!</definedName>
    <definedName name="鄉鎮資料" localSheetId="4">[1]公庫收支月報!#REF!</definedName>
    <definedName name="鄉鎮資料" localSheetId="3">[1]公庫收支月報!#REF!</definedName>
    <definedName name="鄉鎮資料" localSheetId="2">[1]公庫收支月報!#REF!</definedName>
    <definedName name="鄉鎮資料" localSheetId="1">[1]公庫收支月報!#REF!</definedName>
    <definedName name="鄉鎮資料" localSheetId="8">[1]公庫收支月報!#REF!</definedName>
    <definedName name="鄉鎮資料" localSheetId="7">[1]公庫收支月報!#REF!</definedName>
    <definedName name="鄉鎮資料" localSheetId="6">[1]公庫收支月報!#REF!</definedName>
    <definedName name="鄉鎮資料" localSheetId="5">[1]公庫收支月報!#REF!</definedName>
    <definedName name="鄉鎮資料">#REF!</definedName>
    <definedName name="臺東縣各鄉鎮市公庫收支月報" localSheetId="12">[1]公庫收支月報!#REF!</definedName>
    <definedName name="臺東縣各鄉鎮市公庫收支月報" localSheetId="11">[1]公庫收支月報!#REF!</definedName>
    <definedName name="臺東縣各鄉鎮市公庫收支月報" localSheetId="10">[1]公庫收支月報!#REF!</definedName>
    <definedName name="臺東縣各鄉鎮市公庫收支月報" localSheetId="9">[1]公庫收支月報!#REF!</definedName>
    <definedName name="臺東縣各鄉鎮市公庫收支月報" localSheetId="4">[1]公庫收支月報!#REF!</definedName>
    <definedName name="臺東縣各鄉鎮市公庫收支月報" localSheetId="3">[1]公庫收支月報!#REF!</definedName>
    <definedName name="臺東縣各鄉鎮市公庫收支月報" localSheetId="2">[1]公庫收支月報!#REF!</definedName>
    <definedName name="臺東縣各鄉鎮市公庫收支月報" localSheetId="1">[1]公庫收支月報!#REF!</definedName>
    <definedName name="臺東縣各鄉鎮市公庫收支月報" localSheetId="8">[1]公庫收支月報!#REF!</definedName>
    <definedName name="臺東縣各鄉鎮市公庫收支月報" localSheetId="7">[1]公庫收支月報!#REF!</definedName>
    <definedName name="臺東縣各鄉鎮市公庫收支月報" localSheetId="6">[1]公庫收支月報!#REF!</definedName>
    <definedName name="臺東縣各鄉鎮市公庫收支月報" localSheetId="5">[1]公庫收支月報!#REF!</definedName>
    <definedName name="臺東縣各鄉鎮市公庫收支月報">#REF!</definedName>
    <definedName name="臺東縣卑南鄉公庫收支月報">預告統計資料發布時間表!$B$10</definedName>
    <definedName name="調解委員會組織概況" localSheetId="12">#REF!</definedName>
    <definedName name="調解委員會組織概況" localSheetId="11">#REF!</definedName>
    <definedName name="調解委員會組織概況" localSheetId="10">#REF!</definedName>
    <definedName name="調解委員會組織概況" localSheetId="9">#REF!</definedName>
    <definedName name="調解委員會組織概況" localSheetId="8">#REF!</definedName>
    <definedName name="調解委員會組織概況" localSheetId="7">#REF!</definedName>
    <definedName name="調解委員會組織概況" localSheetId="6">#REF!</definedName>
    <definedName name="調解委員會組織概況" localSheetId="5">#REF!</definedName>
    <definedName name="調解委員會組織概況">#REF!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U68" i="293" l="1"/>
  <c r="T68" i="293"/>
  <c r="S68" i="293"/>
  <c r="R68" i="293"/>
  <c r="Q68" i="293"/>
  <c r="P68" i="293"/>
  <c r="O68" i="293"/>
  <c r="N68" i="293"/>
  <c r="M68" i="293"/>
  <c r="L68" i="293"/>
  <c r="K68" i="293"/>
  <c r="J68" i="293"/>
  <c r="I68" i="293"/>
  <c r="H68" i="293"/>
  <c r="G68" i="293"/>
  <c r="F68" i="293"/>
  <c r="E68" i="293"/>
  <c r="U48" i="293"/>
  <c r="T48" i="293"/>
  <c r="S48" i="293"/>
  <c r="R48" i="293"/>
  <c r="Q48" i="293"/>
  <c r="P48" i="293"/>
  <c r="O48" i="293"/>
  <c r="N48" i="293"/>
  <c r="M48" i="293"/>
  <c r="L48" i="293"/>
  <c r="K48" i="293"/>
  <c r="J48" i="293"/>
  <c r="I48" i="293"/>
  <c r="H48" i="293"/>
  <c r="G48" i="293"/>
  <c r="F48" i="293"/>
  <c r="E48" i="293"/>
  <c r="F7" i="293"/>
  <c r="G7" i="293"/>
  <c r="H7" i="293"/>
  <c r="I7" i="293"/>
  <c r="J7" i="293"/>
  <c r="K7" i="293"/>
  <c r="L7" i="293"/>
  <c r="M7" i="293"/>
  <c r="N7" i="293"/>
  <c r="O7" i="293"/>
  <c r="P7" i="293"/>
  <c r="Q7" i="293"/>
  <c r="R7" i="293"/>
  <c r="S7" i="293"/>
  <c r="T7" i="293"/>
  <c r="F27" i="293"/>
  <c r="G27" i="293"/>
  <c r="H27" i="293"/>
  <c r="I27" i="293"/>
  <c r="J27" i="293"/>
  <c r="K27" i="293"/>
  <c r="L27" i="293"/>
  <c r="M27" i="293"/>
  <c r="N27" i="293"/>
  <c r="O27" i="293"/>
  <c r="P27" i="293"/>
  <c r="Q27" i="293"/>
  <c r="R27" i="293"/>
  <c r="S27" i="293"/>
  <c r="T27" i="293"/>
  <c r="U27" i="293"/>
  <c r="U7" i="293"/>
  <c r="E7" i="293"/>
  <c r="E27" i="293"/>
  <c r="K8" i="292"/>
  <c r="D8" i="292"/>
  <c r="C8" i="292"/>
  <c r="AM8" i="292"/>
  <c r="AJ8" i="292"/>
  <c r="AG8" i="292"/>
  <c r="AD8" i="292"/>
  <c r="AA8" i="292"/>
  <c r="X8" i="292"/>
  <c r="U8" i="292"/>
  <c r="Q8" i="292"/>
  <c r="N8" i="292"/>
  <c r="H8" i="292"/>
  <c r="E8" i="292"/>
  <c r="D21" i="291"/>
  <c r="D20" i="291"/>
  <c r="D19" i="291"/>
  <c r="D18" i="291"/>
  <c r="D17" i="291"/>
  <c r="D16" i="291"/>
  <c r="D15" i="291"/>
  <c r="D14" i="291"/>
  <c r="D13" i="291"/>
  <c r="D12" i="291"/>
  <c r="D11" i="291"/>
  <c r="D10" i="291"/>
  <c r="L9" i="291"/>
  <c r="K9" i="291"/>
  <c r="J9" i="291"/>
  <c r="I9" i="291"/>
  <c r="H9" i="291"/>
  <c r="G9" i="291"/>
  <c r="F9" i="291"/>
  <c r="E9" i="291"/>
  <c r="D9" i="291"/>
  <c r="D40" i="291"/>
  <c r="D41" i="291"/>
  <c r="D42" i="291"/>
  <c r="D43" i="291"/>
  <c r="D44" i="291"/>
  <c r="D45" i="291"/>
  <c r="D46" i="291"/>
  <c r="D47" i="291"/>
  <c r="D48" i="291"/>
  <c r="D49" i="291"/>
  <c r="D50" i="291"/>
  <c r="D51" i="291"/>
  <c r="D39" i="291"/>
  <c r="L39" i="291"/>
  <c r="J39" i="291"/>
  <c r="K39" i="291"/>
  <c r="I39" i="291"/>
  <c r="G39" i="291"/>
  <c r="H39" i="291"/>
  <c r="F39" i="291"/>
  <c r="E39" i="291"/>
  <c r="C8" i="299"/>
  <c r="D8" i="299"/>
  <c r="E8" i="299"/>
  <c r="F8" i="299"/>
  <c r="G8" i="299"/>
  <c r="H9" i="299"/>
  <c r="H10" i="299"/>
  <c r="J8" i="299"/>
  <c r="K8" i="299"/>
  <c r="I8" i="299"/>
  <c r="H8" i="299" s="1"/>
  <c r="D8" i="298"/>
  <c r="E8" i="298"/>
  <c r="F8" i="298"/>
  <c r="G8" i="298"/>
  <c r="I8" i="298"/>
  <c r="C8" i="298"/>
  <c r="O10" i="296"/>
  <c r="O9" i="296"/>
  <c r="L10" i="296"/>
  <c r="L9" i="296"/>
  <c r="L8" i="296" s="1"/>
  <c r="I10" i="296"/>
  <c r="I9" i="296"/>
  <c r="I8" i="296" s="1"/>
  <c r="F10" i="296"/>
  <c r="F9" i="296"/>
  <c r="E8" i="296"/>
  <c r="G8" i="296"/>
  <c r="H8" i="296"/>
  <c r="J8" i="296"/>
  <c r="K8" i="296"/>
  <c r="M8" i="296"/>
  <c r="N8" i="296"/>
  <c r="P8" i="296"/>
  <c r="Q8" i="296"/>
  <c r="D8" i="296"/>
  <c r="C9" i="296"/>
  <c r="C10" i="296"/>
  <c r="S8" i="296"/>
  <c r="R8" i="296" s="1"/>
  <c r="R9" i="296"/>
  <c r="R10" i="296"/>
  <c r="T8" i="296"/>
  <c r="G9" i="295"/>
  <c r="H9" i="295"/>
  <c r="I9" i="295"/>
  <c r="J9" i="295"/>
  <c r="K9" i="295"/>
  <c r="L9" i="295"/>
  <c r="M9" i="295"/>
  <c r="N9" i="295"/>
  <c r="O9" i="295"/>
  <c r="P9" i="295"/>
  <c r="Q9" i="295"/>
  <c r="R9" i="295"/>
  <c r="S9" i="295"/>
  <c r="T9" i="295"/>
  <c r="U9" i="295"/>
  <c r="V9" i="295"/>
  <c r="W9" i="295"/>
  <c r="X9" i="295"/>
  <c r="F9" i="295"/>
  <c r="E9" i="295"/>
  <c r="D9" i="295"/>
  <c r="L13" i="321"/>
  <c r="I13" i="321"/>
  <c r="F13" i="321"/>
  <c r="E13" i="321"/>
  <c r="D13" i="321"/>
  <c r="C13" i="321" s="1"/>
  <c r="L12" i="321"/>
  <c r="I12" i="321"/>
  <c r="F12" i="321"/>
  <c r="E12" i="321"/>
  <c r="D12" i="321"/>
  <c r="L11" i="321"/>
  <c r="I11" i="321"/>
  <c r="F11" i="321"/>
  <c r="E11" i="321"/>
  <c r="D11" i="321"/>
  <c r="C11" i="321" s="1"/>
  <c r="L10" i="321"/>
  <c r="I10" i="321"/>
  <c r="F10" i="321"/>
  <c r="E10" i="321"/>
  <c r="D10" i="321"/>
  <c r="C10" i="321" s="1"/>
  <c r="L9" i="321"/>
  <c r="L8" i="321" s="1"/>
  <c r="I9" i="321"/>
  <c r="F9" i="321"/>
  <c r="E9" i="321"/>
  <c r="D9" i="321"/>
  <c r="C9" i="321" s="1"/>
  <c r="AM8" i="321"/>
  <c r="AJ8" i="321"/>
  <c r="AG8" i="321"/>
  <c r="AD8" i="321"/>
  <c r="AA8" i="321"/>
  <c r="Z8" i="321"/>
  <c r="Y8" i="321"/>
  <c r="X8" i="321" s="1"/>
  <c r="U8" i="321"/>
  <c r="R8" i="321"/>
  <c r="Q8" i="321"/>
  <c r="O8" i="321" s="1"/>
  <c r="P8" i="321"/>
  <c r="N8" i="321"/>
  <c r="M8" i="321"/>
  <c r="K8" i="321"/>
  <c r="J8" i="321"/>
  <c r="H8" i="321"/>
  <c r="G8" i="321"/>
  <c r="B8" i="292" l="1"/>
  <c r="O8" i="296"/>
  <c r="F8" i="296"/>
  <c r="C8" i="296"/>
  <c r="I8" i="321"/>
  <c r="C12" i="321"/>
  <c r="E8" i="321"/>
  <c r="F8" i="321"/>
  <c r="C8" i="321"/>
  <c r="D8" i="321"/>
  <c r="C10" i="295"/>
  <c r="C11" i="295"/>
  <c r="C9" i="295"/>
  <c r="D12" i="320"/>
  <c r="C12" i="320" s="1"/>
  <c r="B12" i="320" s="1"/>
  <c r="H62" i="319" l="1"/>
  <c r="F62" i="319" s="1"/>
  <c r="G126" i="319"/>
  <c r="G125" i="319"/>
  <c r="G124" i="319"/>
  <c r="G123" i="319"/>
  <c r="G122" i="319"/>
  <c r="G121" i="319"/>
  <c r="G120" i="319"/>
  <c r="G119" i="319"/>
  <c r="G50" i="319"/>
  <c r="G49" i="319"/>
  <c r="G48" i="319"/>
  <c r="G47" i="319"/>
  <c r="G46" i="319"/>
  <c r="G45" i="319"/>
  <c r="G44" i="319"/>
  <c r="K117" i="319"/>
  <c r="K116" i="319"/>
  <c r="G116" i="319" s="1"/>
  <c r="K115" i="319"/>
  <c r="K113" i="319"/>
  <c r="K112" i="319"/>
  <c r="K111" i="319"/>
  <c r="K110" i="319"/>
  <c r="K109" i="319"/>
  <c r="K108" i="319" s="1"/>
  <c r="K105" i="319"/>
  <c r="K104" i="319"/>
  <c r="K103" i="319"/>
  <c r="K102" i="319"/>
  <c r="G102" i="319" s="1"/>
  <c r="K100" i="319"/>
  <c r="K99" i="319"/>
  <c r="K98" i="319"/>
  <c r="K96" i="319"/>
  <c r="K95" i="319"/>
  <c r="K94" i="319"/>
  <c r="K93" i="319"/>
  <c r="K92" i="319" s="1"/>
  <c r="K90" i="319"/>
  <c r="K89" i="319"/>
  <c r="K88" i="319" s="1"/>
  <c r="K87" i="319"/>
  <c r="K86" i="319"/>
  <c r="K84" i="319"/>
  <c r="K83" i="319"/>
  <c r="K79" i="319"/>
  <c r="K78" i="319"/>
  <c r="G78" i="319" s="1"/>
  <c r="K76" i="319"/>
  <c r="K75" i="319"/>
  <c r="K74" i="319"/>
  <c r="K73" i="319"/>
  <c r="G73" i="319" s="1"/>
  <c r="K72" i="319"/>
  <c r="K71" i="319" s="1"/>
  <c r="K70" i="319"/>
  <c r="K69" i="319"/>
  <c r="K68" i="319"/>
  <c r="K67" i="319"/>
  <c r="K66" i="319" s="1"/>
  <c r="K65" i="319"/>
  <c r="K64" i="319"/>
  <c r="K63" i="319"/>
  <c r="G63" i="319" s="1"/>
  <c r="K61" i="319"/>
  <c r="K60" i="319"/>
  <c r="K59" i="319"/>
  <c r="K58" i="319"/>
  <c r="K42" i="319"/>
  <c r="G42" i="319" s="1"/>
  <c r="K41" i="319"/>
  <c r="K38" i="319" s="1"/>
  <c r="K37" i="319" s="1"/>
  <c r="K40" i="319"/>
  <c r="K39" i="319"/>
  <c r="K36" i="319"/>
  <c r="K35" i="319"/>
  <c r="K34" i="319"/>
  <c r="K33" i="319"/>
  <c r="K32" i="319"/>
  <c r="K28" i="319"/>
  <c r="K27" i="319"/>
  <c r="K26" i="319"/>
  <c r="K24" i="319"/>
  <c r="K23" i="319"/>
  <c r="K21" i="319"/>
  <c r="K20" i="319"/>
  <c r="K19" i="319"/>
  <c r="K18" i="319"/>
  <c r="G18" i="319" s="1"/>
  <c r="K17" i="319"/>
  <c r="K16" i="319"/>
  <c r="K8" i="319" s="1"/>
  <c r="K15" i="319"/>
  <c r="K14" i="319"/>
  <c r="K12" i="319"/>
  <c r="K11" i="319"/>
  <c r="K10" i="319"/>
  <c r="K9" i="319"/>
  <c r="I117" i="319"/>
  <c r="G117" i="319" s="1"/>
  <c r="I116" i="319"/>
  <c r="I115" i="319"/>
  <c r="I113" i="319"/>
  <c r="G113" i="319" s="1"/>
  <c r="I112" i="319"/>
  <c r="I111" i="319"/>
  <c r="I110" i="319"/>
  <c r="I109" i="319"/>
  <c r="I105" i="319"/>
  <c r="G105" i="319" s="1"/>
  <c r="I104" i="319"/>
  <c r="I103" i="319"/>
  <c r="I102" i="319"/>
  <c r="I100" i="319"/>
  <c r="G100" i="319" s="1"/>
  <c r="I99" i="319"/>
  <c r="I98" i="319"/>
  <c r="I96" i="319"/>
  <c r="I95" i="319"/>
  <c r="I94" i="319"/>
  <c r="G94" i="319" s="1"/>
  <c r="I93" i="319"/>
  <c r="G93" i="319" s="1"/>
  <c r="I90" i="319"/>
  <c r="I89" i="319"/>
  <c r="I87" i="319"/>
  <c r="I86" i="319"/>
  <c r="I84" i="319"/>
  <c r="G84" i="319" s="1"/>
  <c r="I83" i="319"/>
  <c r="I78" i="319"/>
  <c r="I76" i="319"/>
  <c r="I75" i="319"/>
  <c r="G75" i="319" s="1"/>
  <c r="I74" i="319"/>
  <c r="G74" i="319" s="1"/>
  <c r="I73" i="319"/>
  <c r="I72" i="319"/>
  <c r="I70" i="319"/>
  <c r="I69" i="319"/>
  <c r="I68" i="319"/>
  <c r="I67" i="319"/>
  <c r="G67" i="319" s="1"/>
  <c r="I65" i="319"/>
  <c r="I64" i="319"/>
  <c r="I63" i="319"/>
  <c r="I61" i="319"/>
  <c r="I60" i="319"/>
  <c r="I59" i="319"/>
  <c r="G59" i="319" s="1"/>
  <c r="I58" i="319"/>
  <c r="G58" i="319" s="1"/>
  <c r="I42" i="319"/>
  <c r="I41" i="319"/>
  <c r="I40" i="319"/>
  <c r="I39" i="319"/>
  <c r="I38" i="319" s="1"/>
  <c r="I36" i="319"/>
  <c r="I35" i="319"/>
  <c r="I34" i="319"/>
  <c r="I33" i="319"/>
  <c r="G33" i="319" s="1"/>
  <c r="I32" i="319"/>
  <c r="I31" i="319" s="1"/>
  <c r="I28" i="319"/>
  <c r="I27" i="319"/>
  <c r="I26" i="319"/>
  <c r="I24" i="319"/>
  <c r="I23" i="319"/>
  <c r="I21" i="319"/>
  <c r="G21" i="319" s="1"/>
  <c r="I20" i="319"/>
  <c r="I19" i="319"/>
  <c r="G19" i="319" s="1"/>
  <c r="I18" i="319"/>
  <c r="I17" i="319"/>
  <c r="G17" i="319" s="1"/>
  <c r="I16" i="319"/>
  <c r="G16" i="319" s="1"/>
  <c r="I15" i="319"/>
  <c r="I13" i="319" s="1"/>
  <c r="G13" i="319" s="1"/>
  <c r="I14" i="319"/>
  <c r="I12" i="319"/>
  <c r="I11" i="319"/>
  <c r="I10" i="319"/>
  <c r="I9" i="319"/>
  <c r="F117" i="319"/>
  <c r="F116" i="319"/>
  <c r="G115" i="319"/>
  <c r="F115" i="319"/>
  <c r="J114" i="319"/>
  <c r="H114" i="319"/>
  <c r="F114" i="319"/>
  <c r="F113" i="319"/>
  <c r="F112" i="319"/>
  <c r="G111" i="319"/>
  <c r="F111" i="319"/>
  <c r="G110" i="319"/>
  <c r="F110" i="319"/>
  <c r="G109" i="319"/>
  <c r="F109" i="319"/>
  <c r="F108" i="319" s="1"/>
  <c r="J108" i="319"/>
  <c r="H108" i="319"/>
  <c r="F105" i="319"/>
  <c r="F104" i="319"/>
  <c r="G103" i="319"/>
  <c r="F103" i="319"/>
  <c r="F102" i="319"/>
  <c r="J101" i="319"/>
  <c r="F101" i="319" s="1"/>
  <c r="H101" i="319"/>
  <c r="F100" i="319"/>
  <c r="F99" i="319"/>
  <c r="G98" i="319"/>
  <c r="F98" i="319"/>
  <c r="J97" i="319"/>
  <c r="I97" i="319"/>
  <c r="H97" i="319"/>
  <c r="F96" i="319"/>
  <c r="G95" i="319"/>
  <c r="F95" i="319"/>
  <c r="F94" i="319"/>
  <c r="F93" i="319"/>
  <c r="J92" i="319"/>
  <c r="H92" i="319"/>
  <c r="H91" i="319"/>
  <c r="F90" i="319"/>
  <c r="F89" i="319"/>
  <c r="J88" i="319"/>
  <c r="H88" i="319"/>
  <c r="F88" i="319" s="1"/>
  <c r="G87" i="319"/>
  <c r="F87" i="319"/>
  <c r="G86" i="319"/>
  <c r="F86" i="319"/>
  <c r="K85" i="319"/>
  <c r="J85" i="319"/>
  <c r="I85" i="319"/>
  <c r="H85" i="319"/>
  <c r="F85" i="319" s="1"/>
  <c r="F84" i="319"/>
  <c r="F83" i="319"/>
  <c r="K82" i="319"/>
  <c r="J82" i="319"/>
  <c r="H82" i="319"/>
  <c r="F82" i="319"/>
  <c r="F79" i="319"/>
  <c r="F78" i="319"/>
  <c r="K77" i="319"/>
  <c r="J77" i="319"/>
  <c r="H77" i="319"/>
  <c r="F77" i="319" s="1"/>
  <c r="G76" i="319"/>
  <c r="F76" i="319"/>
  <c r="F75" i="319"/>
  <c r="F74" i="319"/>
  <c r="F73" i="319"/>
  <c r="F72" i="319"/>
  <c r="J71" i="319"/>
  <c r="H71" i="319"/>
  <c r="G70" i="319"/>
  <c r="F70" i="319"/>
  <c r="F69" i="319"/>
  <c r="G68" i="319"/>
  <c r="F68" i="319"/>
  <c r="F67" i="319"/>
  <c r="J66" i="319"/>
  <c r="H66" i="319"/>
  <c r="F66" i="319" s="1"/>
  <c r="F65" i="319"/>
  <c r="G64" i="319"/>
  <c r="F64" i="319"/>
  <c r="F63" i="319"/>
  <c r="J62" i="319"/>
  <c r="F61" i="319"/>
  <c r="G60" i="319"/>
  <c r="F60" i="319"/>
  <c r="F59" i="319"/>
  <c r="F58" i="319"/>
  <c r="K57" i="319"/>
  <c r="J57" i="319"/>
  <c r="H57" i="319"/>
  <c r="J56" i="319"/>
  <c r="F42" i="319"/>
  <c r="F41" i="319"/>
  <c r="G40" i="319"/>
  <c r="F40" i="319"/>
  <c r="F39" i="319"/>
  <c r="J38" i="319"/>
  <c r="H38" i="319"/>
  <c r="H37" i="319" s="1"/>
  <c r="J37" i="319"/>
  <c r="F35" i="319"/>
  <c r="G34" i="319"/>
  <c r="F34" i="319"/>
  <c r="F33" i="319"/>
  <c r="F32" i="319"/>
  <c r="K31" i="319"/>
  <c r="J31" i="319"/>
  <c r="F31" i="319" s="1"/>
  <c r="H31" i="319"/>
  <c r="F28" i="319"/>
  <c r="G27" i="319"/>
  <c r="F27" i="319"/>
  <c r="G26" i="319"/>
  <c r="F26" i="319"/>
  <c r="H25" i="319"/>
  <c r="F25" i="319" s="1"/>
  <c r="G25" i="319"/>
  <c r="G24" i="319"/>
  <c r="F24" i="319"/>
  <c r="K22" i="319"/>
  <c r="F23" i="319"/>
  <c r="J22" i="319"/>
  <c r="H22" i="319"/>
  <c r="F21" i="319"/>
  <c r="F20" i="319"/>
  <c r="F19" i="319"/>
  <c r="F18" i="319"/>
  <c r="F17" i="319"/>
  <c r="F16" i="319"/>
  <c r="G15" i="319"/>
  <c r="F15" i="319"/>
  <c r="G14" i="319"/>
  <c r="F14" i="319"/>
  <c r="K13" i="319"/>
  <c r="J13" i="319"/>
  <c r="H13" i="319"/>
  <c r="F12" i="319"/>
  <c r="G11" i="319"/>
  <c r="F11" i="319"/>
  <c r="G10" i="319"/>
  <c r="F10" i="319"/>
  <c r="F9" i="319"/>
  <c r="J8" i="319"/>
  <c r="G24" i="318"/>
  <c r="F24" i="318"/>
  <c r="E24" i="318"/>
  <c r="D24" i="318"/>
  <c r="G18" i="318"/>
  <c r="F18" i="318"/>
  <c r="E18" i="318"/>
  <c r="D18" i="318"/>
  <c r="G15" i="318"/>
  <c r="F15" i="318"/>
  <c r="E15" i="318"/>
  <c r="D15" i="318"/>
  <c r="G12" i="318"/>
  <c r="F12" i="318"/>
  <c r="E12" i="318"/>
  <c r="D12" i="318"/>
  <c r="G8" i="318"/>
  <c r="F8" i="318"/>
  <c r="E8" i="318"/>
  <c r="D8" i="318"/>
  <c r="C34" i="317"/>
  <c r="C33" i="317"/>
  <c r="C32" i="317"/>
  <c r="C31" i="317"/>
  <c r="C30" i="317"/>
  <c r="C29" i="317"/>
  <c r="C28" i="317"/>
  <c r="C27" i="317"/>
  <c r="C26" i="317"/>
  <c r="C25" i="317"/>
  <c r="C24" i="317"/>
  <c r="C23" i="317"/>
  <c r="C22" i="317"/>
  <c r="C21" i="317"/>
  <c r="C20" i="317"/>
  <c r="C19" i="317"/>
  <c r="C18" i="317"/>
  <c r="C17" i="317"/>
  <c r="C16" i="317"/>
  <c r="C15" i="317"/>
  <c r="C14" i="317"/>
  <c r="C13" i="317"/>
  <c r="C12" i="317"/>
  <c r="I11" i="317"/>
  <c r="G11" i="317"/>
  <c r="E11" i="317"/>
  <c r="B11" i="315"/>
  <c r="B10" i="315"/>
  <c r="B9" i="315"/>
  <c r="B8" i="315" s="1"/>
  <c r="E8" i="315"/>
  <c r="C8" i="315"/>
  <c r="F12" i="314"/>
  <c r="B12" i="314" s="1"/>
  <c r="C12" i="314"/>
  <c r="F11" i="314"/>
  <c r="C11" i="314"/>
  <c r="B11" i="314" s="1"/>
  <c r="F10" i="314"/>
  <c r="C10" i="314"/>
  <c r="B10" i="314"/>
  <c r="H9" i="314"/>
  <c r="G9" i="314"/>
  <c r="F9" i="314"/>
  <c r="E9" i="314"/>
  <c r="C9" i="314" s="1"/>
  <c r="D9" i="314"/>
  <c r="B10" i="313"/>
  <c r="B9" i="313"/>
  <c r="E8" i="313"/>
  <c r="C8" i="313"/>
  <c r="B8" i="313"/>
  <c r="F11" i="312"/>
  <c r="C11" i="312"/>
  <c r="B11" i="312" s="1"/>
  <c r="F10" i="312"/>
  <c r="C10" i="312"/>
  <c r="B10" i="312"/>
  <c r="H9" i="312"/>
  <c r="G9" i="312"/>
  <c r="F9" i="312"/>
  <c r="E9" i="312"/>
  <c r="C9" i="312" s="1"/>
  <c r="D9" i="312"/>
  <c r="B11" i="311"/>
  <c r="B10" i="311"/>
  <c r="B9" i="311"/>
  <c r="E8" i="311"/>
  <c r="C8" i="311"/>
  <c r="B8" i="311" s="1"/>
  <c r="J13" i="310"/>
  <c r="B13" i="310" s="1"/>
  <c r="G13" i="310"/>
  <c r="D13" i="310"/>
  <c r="C13" i="310"/>
  <c r="J12" i="310"/>
  <c r="G12" i="310"/>
  <c r="D12" i="310"/>
  <c r="C12" i="310"/>
  <c r="B12" i="310" s="1"/>
  <c r="J11" i="310"/>
  <c r="G11" i="310"/>
  <c r="D11" i="310"/>
  <c r="C11" i="310" s="1"/>
  <c r="B11" i="310" s="1"/>
  <c r="L10" i="310"/>
  <c r="K10" i="310"/>
  <c r="J10" i="310" s="1"/>
  <c r="I10" i="310"/>
  <c r="H10" i="310"/>
  <c r="G10" i="310"/>
  <c r="F10" i="310"/>
  <c r="E10" i="310"/>
  <c r="D10" i="310"/>
  <c r="C10" i="310"/>
  <c r="K101" i="319" l="1"/>
  <c r="J91" i="319"/>
  <c r="F97" i="319"/>
  <c r="K97" i="319"/>
  <c r="G90" i="319"/>
  <c r="G83" i="319"/>
  <c r="F71" i="319"/>
  <c r="G65" i="319"/>
  <c r="H56" i="319"/>
  <c r="F56" i="319" s="1"/>
  <c r="G61" i="319"/>
  <c r="G32" i="319"/>
  <c r="F22" i="319"/>
  <c r="G20" i="319"/>
  <c r="K114" i="319"/>
  <c r="K91" i="319" s="1"/>
  <c r="G112" i="319"/>
  <c r="G108" i="319" s="1"/>
  <c r="G104" i="319"/>
  <c r="G97" i="319"/>
  <c r="G99" i="319"/>
  <c r="G96" i="319"/>
  <c r="G89" i="319"/>
  <c r="G85" i="319"/>
  <c r="G72" i="319"/>
  <c r="G69" i="319"/>
  <c r="K62" i="319"/>
  <c r="K56" i="319" s="1"/>
  <c r="G41" i="319"/>
  <c r="G38" i="319"/>
  <c r="K7" i="319"/>
  <c r="G31" i="319"/>
  <c r="G35" i="319"/>
  <c r="G12" i="319"/>
  <c r="I108" i="319"/>
  <c r="I66" i="319"/>
  <c r="G66" i="319" s="1"/>
  <c r="I57" i="319"/>
  <c r="G57" i="319" s="1"/>
  <c r="G39" i="319"/>
  <c r="G36" i="319"/>
  <c r="G28" i="319"/>
  <c r="K43" i="319"/>
  <c r="G23" i="319"/>
  <c r="I22" i="319"/>
  <c r="G22" i="319" s="1"/>
  <c r="F37" i="319"/>
  <c r="J118" i="319"/>
  <c r="J7" i="319"/>
  <c r="J43" i="319" s="1"/>
  <c r="F13" i="319"/>
  <c r="F8" i="319" s="1"/>
  <c r="H8" i="319"/>
  <c r="H7" i="319" s="1"/>
  <c r="H43" i="319" s="1"/>
  <c r="G9" i="319"/>
  <c r="I8" i="319"/>
  <c r="F91" i="319"/>
  <c r="F92" i="319"/>
  <c r="F38" i="319"/>
  <c r="F57" i="319"/>
  <c r="F36" i="319"/>
  <c r="I37" i="319"/>
  <c r="I62" i="319"/>
  <c r="G62" i="319" s="1"/>
  <c r="I71" i="319"/>
  <c r="G71" i="319" s="1"/>
  <c r="I82" i="319"/>
  <c r="G82" i="319" s="1"/>
  <c r="I88" i="319"/>
  <c r="G88" i="319" s="1"/>
  <c r="I92" i="319"/>
  <c r="I101" i="319"/>
  <c r="G101" i="319" s="1"/>
  <c r="I114" i="319"/>
  <c r="C11" i="317"/>
  <c r="B9" i="314"/>
  <c r="B9" i="312"/>
  <c r="B10" i="310"/>
  <c r="H10" i="306"/>
  <c r="G10" i="306"/>
  <c r="D22" i="306"/>
  <c r="D16" i="306"/>
  <c r="G24" i="305"/>
  <c r="F24" i="305"/>
  <c r="E24" i="305"/>
  <c r="D24" i="305"/>
  <c r="G18" i="305"/>
  <c r="F18" i="305"/>
  <c r="E18" i="305"/>
  <c r="D18" i="305"/>
  <c r="G15" i="305"/>
  <c r="F15" i="305"/>
  <c r="E15" i="305"/>
  <c r="D15" i="305"/>
  <c r="G12" i="305"/>
  <c r="F12" i="305"/>
  <c r="E12" i="305"/>
  <c r="D12" i="305"/>
  <c r="G8" i="305"/>
  <c r="F8" i="305"/>
  <c r="E8" i="305"/>
  <c r="D8" i="305"/>
  <c r="C34" i="304"/>
  <c r="C33" i="304"/>
  <c r="C32" i="304"/>
  <c r="C31" i="304"/>
  <c r="C30" i="304"/>
  <c r="C29" i="304"/>
  <c r="C28" i="304"/>
  <c r="C27" i="304"/>
  <c r="C26" i="304"/>
  <c r="C25" i="304"/>
  <c r="C24" i="304"/>
  <c r="C23" i="304"/>
  <c r="C22" i="304"/>
  <c r="C21" i="304"/>
  <c r="C20" i="304"/>
  <c r="C19" i="304"/>
  <c r="C18" i="304"/>
  <c r="C17" i="304"/>
  <c r="C16" i="304"/>
  <c r="C15" i="304"/>
  <c r="C14" i="304"/>
  <c r="C13" i="304"/>
  <c r="C12" i="304"/>
  <c r="I11" i="304"/>
  <c r="G11" i="304"/>
  <c r="E11" i="304"/>
  <c r="J36" i="277"/>
  <c r="G126" i="303"/>
  <c r="G125" i="303"/>
  <c r="G124" i="303"/>
  <c r="G123" i="303"/>
  <c r="G122" i="303"/>
  <c r="G121" i="303"/>
  <c r="G120" i="303"/>
  <c r="G119" i="303"/>
  <c r="K117" i="303"/>
  <c r="K116" i="303"/>
  <c r="K115" i="303"/>
  <c r="K113" i="303"/>
  <c r="K112" i="303"/>
  <c r="K111" i="303"/>
  <c r="K110" i="303"/>
  <c r="G110" i="303" s="1"/>
  <c r="K109" i="303"/>
  <c r="K105" i="303"/>
  <c r="K104" i="303"/>
  <c r="G104" i="303" s="1"/>
  <c r="K103" i="303"/>
  <c r="K102" i="303"/>
  <c r="K100" i="303"/>
  <c r="K99" i="303"/>
  <c r="G99" i="303" s="1"/>
  <c r="K98" i="303"/>
  <c r="K96" i="303"/>
  <c r="G96" i="303" s="1"/>
  <c r="K95" i="303"/>
  <c r="K92" i="303" s="1"/>
  <c r="K94" i="303"/>
  <c r="K93" i="303"/>
  <c r="G93" i="303" s="1"/>
  <c r="K90" i="303"/>
  <c r="K88" i="303" s="1"/>
  <c r="K89" i="303"/>
  <c r="K87" i="303"/>
  <c r="K86" i="303"/>
  <c r="G86" i="303" s="1"/>
  <c r="K84" i="303"/>
  <c r="G84" i="303" s="1"/>
  <c r="K83" i="303"/>
  <c r="K82" i="303" s="1"/>
  <c r="K79" i="303"/>
  <c r="K78" i="303"/>
  <c r="K76" i="303"/>
  <c r="K75" i="303"/>
  <c r="K74" i="303"/>
  <c r="K73" i="303"/>
  <c r="G73" i="303" s="1"/>
  <c r="K72" i="303"/>
  <c r="K71" i="303" s="1"/>
  <c r="K70" i="303"/>
  <c r="K69" i="303"/>
  <c r="K68" i="303"/>
  <c r="K67" i="303"/>
  <c r="K65" i="303"/>
  <c r="K64" i="303"/>
  <c r="K63" i="303"/>
  <c r="G63" i="303" s="1"/>
  <c r="K61" i="303"/>
  <c r="K60" i="303"/>
  <c r="K59" i="303"/>
  <c r="K58" i="303"/>
  <c r="G58" i="303" s="1"/>
  <c r="I117" i="303"/>
  <c r="G117" i="303" s="1"/>
  <c r="I116" i="303"/>
  <c r="I115" i="303"/>
  <c r="I113" i="303"/>
  <c r="G113" i="303" s="1"/>
  <c r="I112" i="303"/>
  <c r="I111" i="303"/>
  <c r="I110" i="303"/>
  <c r="I109" i="303"/>
  <c r="G109" i="303" s="1"/>
  <c r="I105" i="303"/>
  <c r="I104" i="303"/>
  <c r="I103" i="303"/>
  <c r="I102" i="303"/>
  <c r="I100" i="303"/>
  <c r="I99" i="303"/>
  <c r="I98" i="303"/>
  <c r="I96" i="303"/>
  <c r="I95" i="303"/>
  <c r="I94" i="303"/>
  <c r="I93" i="303"/>
  <c r="I90" i="303"/>
  <c r="I89" i="303"/>
  <c r="I87" i="303"/>
  <c r="I86" i="303"/>
  <c r="I84" i="303"/>
  <c r="I83" i="303"/>
  <c r="I78" i="303"/>
  <c r="G78" i="303" s="1"/>
  <c r="I76" i="303"/>
  <c r="I75" i="303"/>
  <c r="I74" i="303"/>
  <c r="G74" i="303" s="1"/>
  <c r="I73" i="303"/>
  <c r="I72" i="303"/>
  <c r="I70" i="303"/>
  <c r="I69" i="303"/>
  <c r="G69" i="303" s="1"/>
  <c r="I68" i="303"/>
  <c r="I67" i="303"/>
  <c r="I65" i="303"/>
  <c r="G65" i="303" s="1"/>
  <c r="I64" i="303"/>
  <c r="G64" i="303" s="1"/>
  <c r="I63" i="303"/>
  <c r="I61" i="303"/>
  <c r="G61" i="303" s="1"/>
  <c r="I60" i="303"/>
  <c r="I59" i="303"/>
  <c r="G59" i="303" s="1"/>
  <c r="I58" i="303"/>
  <c r="G50" i="303"/>
  <c r="G49" i="303"/>
  <c r="G48" i="303"/>
  <c r="G47" i="303"/>
  <c r="G46" i="303"/>
  <c r="G44" i="303"/>
  <c r="I42" i="303"/>
  <c r="I41" i="303"/>
  <c r="G41" i="303" s="1"/>
  <c r="I40" i="303"/>
  <c r="I39" i="303"/>
  <c r="G39" i="303" s="1"/>
  <c r="I36" i="303"/>
  <c r="I35" i="303"/>
  <c r="I34" i="303"/>
  <c r="I33" i="303"/>
  <c r="G33" i="303" s="1"/>
  <c r="I32" i="303"/>
  <c r="I28" i="303"/>
  <c r="G28" i="303" s="1"/>
  <c r="I27" i="303"/>
  <c r="I26" i="303"/>
  <c r="I24" i="303"/>
  <c r="G24" i="303" s="1"/>
  <c r="I23" i="303"/>
  <c r="I21" i="303"/>
  <c r="G21" i="303" s="1"/>
  <c r="I20" i="303"/>
  <c r="I19" i="303"/>
  <c r="I18" i="303"/>
  <c r="I17" i="303"/>
  <c r="G17" i="303" s="1"/>
  <c r="I16" i="303"/>
  <c r="I15" i="303"/>
  <c r="I14" i="303"/>
  <c r="K42" i="303"/>
  <c r="K41" i="303"/>
  <c r="K38" i="303" s="1"/>
  <c r="K37" i="303" s="1"/>
  <c r="K40" i="303"/>
  <c r="K39" i="303"/>
  <c r="K35" i="303"/>
  <c r="G35" i="303" s="1"/>
  <c r="K34" i="303"/>
  <c r="K33" i="303"/>
  <c r="K32" i="303"/>
  <c r="G32" i="303" s="1"/>
  <c r="K28" i="303"/>
  <c r="K27" i="303"/>
  <c r="K26" i="303"/>
  <c r="K24" i="303"/>
  <c r="K23" i="303"/>
  <c r="K22" i="303" s="1"/>
  <c r="K21" i="303"/>
  <c r="K20" i="303"/>
  <c r="K19" i="303"/>
  <c r="K18" i="303"/>
  <c r="K17" i="303"/>
  <c r="K16" i="303"/>
  <c r="K8" i="303" s="1"/>
  <c r="K15" i="303"/>
  <c r="K14" i="303"/>
  <c r="K12" i="303"/>
  <c r="K11" i="303"/>
  <c r="K10" i="303"/>
  <c r="K9" i="303"/>
  <c r="I12" i="303"/>
  <c r="I11" i="303"/>
  <c r="G11" i="303" s="1"/>
  <c r="I10" i="303"/>
  <c r="I9" i="303"/>
  <c r="G9" i="303" s="1"/>
  <c r="F117" i="303"/>
  <c r="G116" i="303"/>
  <c r="F116" i="303"/>
  <c r="G115" i="303"/>
  <c r="F115" i="303"/>
  <c r="K114" i="303"/>
  <c r="J114" i="303"/>
  <c r="H114" i="303"/>
  <c r="F114" i="303"/>
  <c r="F113" i="303"/>
  <c r="G112" i="303"/>
  <c r="F112" i="303"/>
  <c r="G111" i="303"/>
  <c r="F111" i="303"/>
  <c r="F110" i="303"/>
  <c r="F109" i="303"/>
  <c r="F108" i="303" s="1"/>
  <c r="K108" i="303"/>
  <c r="J108" i="303"/>
  <c r="H108" i="303"/>
  <c r="F105" i="303"/>
  <c r="F104" i="303"/>
  <c r="G103" i="303"/>
  <c r="F103" i="303"/>
  <c r="G102" i="303"/>
  <c r="F102" i="303"/>
  <c r="K101" i="303"/>
  <c r="J101" i="303"/>
  <c r="H101" i="303"/>
  <c r="F101" i="303"/>
  <c r="F100" i="303"/>
  <c r="F99" i="303"/>
  <c r="G98" i="303"/>
  <c r="F98" i="303"/>
  <c r="J97" i="303"/>
  <c r="H97" i="303"/>
  <c r="F96" i="303"/>
  <c r="F95" i="303"/>
  <c r="G94" i="303"/>
  <c r="F94" i="303"/>
  <c r="F93" i="303"/>
  <c r="J92" i="303"/>
  <c r="J91" i="303" s="1"/>
  <c r="H92" i="303"/>
  <c r="H91" i="303" s="1"/>
  <c r="F90" i="303"/>
  <c r="G89" i="303"/>
  <c r="F89" i="303"/>
  <c r="J88" i="303"/>
  <c r="F88" i="303" s="1"/>
  <c r="H88" i="303"/>
  <c r="G87" i="303"/>
  <c r="F87" i="303"/>
  <c r="F86" i="303"/>
  <c r="J85" i="303"/>
  <c r="H85" i="303"/>
  <c r="F85" i="303" s="1"/>
  <c r="F84" i="303"/>
  <c r="F83" i="303"/>
  <c r="J82" i="303"/>
  <c r="H82" i="303"/>
  <c r="F82" i="303"/>
  <c r="F79" i="303"/>
  <c r="F78" i="303"/>
  <c r="J77" i="303"/>
  <c r="H77" i="303"/>
  <c r="F77" i="303" s="1"/>
  <c r="F76" i="303"/>
  <c r="G75" i="303"/>
  <c r="F75" i="303"/>
  <c r="F74" i="303"/>
  <c r="F73" i="303"/>
  <c r="F72" i="303"/>
  <c r="J71" i="303"/>
  <c r="H71" i="303"/>
  <c r="F71" i="303" s="1"/>
  <c r="F70" i="303"/>
  <c r="F69" i="303"/>
  <c r="G68" i="303"/>
  <c r="F68" i="303"/>
  <c r="F67" i="303"/>
  <c r="J66" i="303"/>
  <c r="H66" i="303"/>
  <c r="F66" i="303" s="1"/>
  <c r="F65" i="303"/>
  <c r="F64" i="303"/>
  <c r="F63" i="303"/>
  <c r="K62" i="303"/>
  <c r="J62" i="303"/>
  <c r="H62" i="303"/>
  <c r="F62" i="303" s="1"/>
  <c r="F61" i="303"/>
  <c r="F60" i="303"/>
  <c r="F59" i="303"/>
  <c r="F58" i="303"/>
  <c r="J57" i="303"/>
  <c r="H57" i="303"/>
  <c r="F57" i="303" s="1"/>
  <c r="J56" i="303"/>
  <c r="F42" i="303"/>
  <c r="F41" i="303"/>
  <c r="G40" i="303"/>
  <c r="F40" i="303"/>
  <c r="F39" i="303"/>
  <c r="J38" i="303"/>
  <c r="H38" i="303"/>
  <c r="F38" i="303" s="1"/>
  <c r="J37" i="303"/>
  <c r="J36" i="303"/>
  <c r="F35" i="303"/>
  <c r="G34" i="303"/>
  <c r="F34" i="303"/>
  <c r="F33" i="303"/>
  <c r="F32" i="303"/>
  <c r="K31" i="303"/>
  <c r="J31" i="303"/>
  <c r="H31" i="303"/>
  <c r="F31" i="303" s="1"/>
  <c r="F28" i="303"/>
  <c r="G27" i="303"/>
  <c r="F27" i="303"/>
  <c r="G26" i="303"/>
  <c r="F26" i="303"/>
  <c r="H25" i="303"/>
  <c r="F25" i="303" s="1"/>
  <c r="G25" i="303"/>
  <c r="F24" i="303"/>
  <c r="F23" i="303"/>
  <c r="J22" i="303"/>
  <c r="H22" i="303"/>
  <c r="F22" i="303" s="1"/>
  <c r="F21" i="303"/>
  <c r="F20" i="303"/>
  <c r="G19" i="303"/>
  <c r="F19" i="303"/>
  <c r="F18" i="303"/>
  <c r="F17" i="303"/>
  <c r="F16" i="303"/>
  <c r="G15" i="303"/>
  <c r="F15" i="303"/>
  <c r="F14" i="303"/>
  <c r="K13" i="303"/>
  <c r="J13" i="303"/>
  <c r="H13" i="303"/>
  <c r="F13" i="303" s="1"/>
  <c r="F12" i="303"/>
  <c r="F11" i="303"/>
  <c r="G10" i="303"/>
  <c r="F10" i="303"/>
  <c r="F9" i="303"/>
  <c r="J8" i="303"/>
  <c r="J7" i="303" s="1"/>
  <c r="E10" i="289"/>
  <c r="H118" i="319" l="1"/>
  <c r="F118" i="319" s="1"/>
  <c r="F127" i="319" s="1"/>
  <c r="I7" i="319"/>
  <c r="G114" i="319"/>
  <c r="K118" i="319"/>
  <c r="G8" i="319"/>
  <c r="G7" i="319" s="1"/>
  <c r="G92" i="319"/>
  <c r="I91" i="319"/>
  <c r="G91" i="319" s="1"/>
  <c r="F7" i="319"/>
  <c r="F43" i="319" s="1"/>
  <c r="F51" i="319" s="1"/>
  <c r="I43" i="319"/>
  <c r="G37" i="319"/>
  <c r="C11" i="304"/>
  <c r="D10" i="306"/>
  <c r="F97" i="303"/>
  <c r="G95" i="303"/>
  <c r="F92" i="303"/>
  <c r="J118" i="303"/>
  <c r="F91" i="303"/>
  <c r="G70" i="303"/>
  <c r="G60" i="303"/>
  <c r="G12" i="303"/>
  <c r="F8" i="303"/>
  <c r="G105" i="303"/>
  <c r="G100" i="303"/>
  <c r="K97" i="303"/>
  <c r="K91" i="303" s="1"/>
  <c r="G90" i="303"/>
  <c r="K85" i="303"/>
  <c r="G83" i="303"/>
  <c r="K77" i="303"/>
  <c r="G72" i="303"/>
  <c r="G76" i="303"/>
  <c r="K66" i="303"/>
  <c r="G67" i="303"/>
  <c r="K57" i="303"/>
  <c r="I31" i="303"/>
  <c r="G31" i="303" s="1"/>
  <c r="G42" i="303"/>
  <c r="G23" i="303"/>
  <c r="G14" i="303"/>
  <c r="G16" i="303"/>
  <c r="G18" i="303"/>
  <c r="G20" i="303"/>
  <c r="G108" i="303"/>
  <c r="J43" i="303"/>
  <c r="I13" i="303"/>
  <c r="G13" i="303" s="1"/>
  <c r="I38" i="303"/>
  <c r="I57" i="303"/>
  <c r="I66" i="303"/>
  <c r="I85" i="303"/>
  <c r="I97" i="303"/>
  <c r="G97" i="303" s="1"/>
  <c r="I108" i="303"/>
  <c r="H8" i="303"/>
  <c r="H7" i="303" s="1"/>
  <c r="H37" i="303"/>
  <c r="H56" i="303"/>
  <c r="I22" i="303"/>
  <c r="G22" i="303" s="1"/>
  <c r="F36" i="303"/>
  <c r="I62" i="303"/>
  <c r="G62" i="303" s="1"/>
  <c r="I71" i="303"/>
  <c r="G71" i="303" s="1"/>
  <c r="I82" i="303"/>
  <c r="G82" i="303" s="1"/>
  <c r="I88" i="303"/>
  <c r="G88" i="303" s="1"/>
  <c r="I92" i="303"/>
  <c r="I101" i="303"/>
  <c r="G101" i="303" s="1"/>
  <c r="I114" i="303"/>
  <c r="G114" i="303" s="1"/>
  <c r="C9" i="288"/>
  <c r="B11" i="287"/>
  <c r="W11" i="287"/>
  <c r="V11" i="287"/>
  <c r="F11" i="287"/>
  <c r="E11" i="287"/>
  <c r="J10" i="289"/>
  <c r="L10" i="289" s="1"/>
  <c r="F10" i="289"/>
  <c r="H10" i="289" s="1"/>
  <c r="C10" i="289"/>
  <c r="G43" i="319" l="1"/>
  <c r="F7" i="303"/>
  <c r="G85" i="303"/>
  <c r="G66" i="303"/>
  <c r="K56" i="303"/>
  <c r="K118" i="303" s="1"/>
  <c r="G8" i="303"/>
  <c r="I8" i="303"/>
  <c r="I7" i="303" s="1"/>
  <c r="G92" i="303"/>
  <c r="I91" i="303"/>
  <c r="G91" i="303" s="1"/>
  <c r="H118" i="303"/>
  <c r="F118" i="303" s="1"/>
  <c r="F127" i="303" s="1"/>
  <c r="F56" i="303"/>
  <c r="G57" i="303"/>
  <c r="H43" i="303"/>
  <c r="F37" i="303"/>
  <c r="G38" i="303"/>
  <c r="I37" i="303"/>
  <c r="B10" i="289"/>
  <c r="D10" i="289" s="1"/>
  <c r="C11" i="287"/>
  <c r="D11" i="287"/>
  <c r="E9" i="301"/>
  <c r="D9" i="301"/>
  <c r="B9" i="301" s="1"/>
  <c r="C9" i="301"/>
  <c r="F9" i="301"/>
  <c r="J9" i="301"/>
  <c r="N9" i="301"/>
  <c r="Q9" i="301"/>
  <c r="T9" i="301"/>
  <c r="G9" i="300"/>
  <c r="F9" i="300"/>
  <c r="P9" i="300"/>
  <c r="O9" i="300"/>
  <c r="T9" i="300"/>
  <c r="Q9" i="300"/>
  <c r="K9" i="300"/>
  <c r="H9" i="300"/>
  <c r="C9" i="300" s="1"/>
  <c r="I8" i="302"/>
  <c r="B8" i="302"/>
  <c r="F43" i="303" l="1"/>
  <c r="F51" i="303" s="1"/>
  <c r="I43" i="303"/>
  <c r="G37" i="303"/>
  <c r="D9" i="300"/>
  <c r="B9" i="300" s="1"/>
  <c r="E9" i="300"/>
  <c r="N9" i="300"/>
  <c r="D16" i="286"/>
  <c r="D17" i="286"/>
  <c r="D15" i="286"/>
  <c r="E9" i="284"/>
  <c r="C9" i="282"/>
  <c r="AH12" i="281"/>
  <c r="Z12" i="281"/>
  <c r="V12" i="281"/>
  <c r="R12" i="281"/>
  <c r="O12" i="281"/>
  <c r="L12" i="281"/>
  <c r="I12" i="281"/>
  <c r="F12" i="281"/>
  <c r="G24" i="279" l="1"/>
  <c r="F24" i="279"/>
  <c r="E24" i="279"/>
  <c r="D24" i="279"/>
  <c r="G18" i="279"/>
  <c r="F18" i="279"/>
  <c r="E18" i="279"/>
  <c r="D18" i="279"/>
  <c r="G15" i="279"/>
  <c r="F15" i="279"/>
  <c r="E15" i="279"/>
  <c r="D15" i="279"/>
  <c r="G12" i="279"/>
  <c r="F12" i="279"/>
  <c r="E12" i="279"/>
  <c r="D12" i="279"/>
  <c r="G8" i="279"/>
  <c r="F8" i="279"/>
  <c r="E8" i="279"/>
  <c r="D8" i="279"/>
  <c r="C34" i="278"/>
  <c r="C33" i="278"/>
  <c r="C32" i="278"/>
  <c r="C31" i="278"/>
  <c r="C30" i="278"/>
  <c r="C29" i="278"/>
  <c r="C28" i="278"/>
  <c r="C27" i="278"/>
  <c r="C26" i="278"/>
  <c r="C25" i="278"/>
  <c r="C24" i="278"/>
  <c r="C23" i="278"/>
  <c r="C22" i="278"/>
  <c r="C21" i="278"/>
  <c r="C20" i="278"/>
  <c r="C19" i="278"/>
  <c r="C18" i="278"/>
  <c r="C17" i="278"/>
  <c r="C16" i="278"/>
  <c r="C15" i="278"/>
  <c r="C14" i="278"/>
  <c r="C13" i="278"/>
  <c r="C12" i="278"/>
  <c r="I11" i="278"/>
  <c r="G11" i="278"/>
  <c r="E11" i="278"/>
  <c r="C11" i="278" s="1"/>
  <c r="I78" i="277"/>
  <c r="G126" i="277"/>
  <c r="G125" i="277"/>
  <c r="G124" i="277"/>
  <c r="G123" i="277"/>
  <c r="G122" i="277"/>
  <c r="G121" i="277"/>
  <c r="G120" i="277"/>
  <c r="G119" i="277"/>
  <c r="K117" i="277"/>
  <c r="K116" i="277"/>
  <c r="K115" i="277"/>
  <c r="K114" i="277" s="1"/>
  <c r="K113" i="277"/>
  <c r="K112" i="277"/>
  <c r="K111" i="277"/>
  <c r="K110" i="277"/>
  <c r="G110" i="277" s="1"/>
  <c r="K109" i="277"/>
  <c r="K105" i="277"/>
  <c r="K104" i="277"/>
  <c r="G104" i="277" s="1"/>
  <c r="K103" i="277"/>
  <c r="K102" i="277"/>
  <c r="K100" i="277"/>
  <c r="K97" i="277" s="1"/>
  <c r="K99" i="277"/>
  <c r="K98" i="277"/>
  <c r="K96" i="277"/>
  <c r="K95" i="277"/>
  <c r="K94" i="277"/>
  <c r="K93" i="277"/>
  <c r="K92" i="277" s="1"/>
  <c r="K90" i="277"/>
  <c r="K89" i="277"/>
  <c r="K87" i="277"/>
  <c r="G87" i="277" s="1"/>
  <c r="K86" i="277"/>
  <c r="K85" i="277" s="1"/>
  <c r="K84" i="277"/>
  <c r="K83" i="277"/>
  <c r="K82" i="277" s="1"/>
  <c r="K79" i="277"/>
  <c r="K78" i="277"/>
  <c r="K76" i="277"/>
  <c r="K75" i="277"/>
  <c r="G75" i="277" s="1"/>
  <c r="K74" i="277"/>
  <c r="K73" i="277"/>
  <c r="G73" i="277" s="1"/>
  <c r="K72" i="277"/>
  <c r="K71" i="277" s="1"/>
  <c r="K70" i="277"/>
  <c r="K69" i="277"/>
  <c r="K68" i="277"/>
  <c r="K67" i="277"/>
  <c r="K66" i="277" s="1"/>
  <c r="K65" i="277"/>
  <c r="K64" i="277"/>
  <c r="K62" i="277" s="1"/>
  <c r="K63" i="277"/>
  <c r="K61" i="277"/>
  <c r="K60" i="277"/>
  <c r="K59" i="277"/>
  <c r="K58" i="277"/>
  <c r="I117" i="277"/>
  <c r="G117" i="277" s="1"/>
  <c r="I116" i="277"/>
  <c r="I115" i="277"/>
  <c r="I113" i="277"/>
  <c r="I112" i="277"/>
  <c r="G112" i="277" s="1"/>
  <c r="I111" i="277"/>
  <c r="I110" i="277"/>
  <c r="I109" i="277"/>
  <c r="I105" i="277"/>
  <c r="G105" i="277" s="1"/>
  <c r="I104" i="277"/>
  <c r="I103" i="277"/>
  <c r="I102" i="277"/>
  <c r="I100" i="277"/>
  <c r="I99" i="277"/>
  <c r="I98" i="277"/>
  <c r="I96" i="277"/>
  <c r="I95" i="277"/>
  <c r="I94" i="277"/>
  <c r="G94" i="277" s="1"/>
  <c r="I93" i="277"/>
  <c r="I90" i="277"/>
  <c r="G90" i="277" s="1"/>
  <c r="I89" i="277"/>
  <c r="I87" i="277"/>
  <c r="I86" i="277"/>
  <c r="I84" i="277"/>
  <c r="I83" i="277"/>
  <c r="I76" i="277"/>
  <c r="I75" i="277"/>
  <c r="I74" i="277"/>
  <c r="G74" i="277" s="1"/>
  <c r="I73" i="277"/>
  <c r="I72" i="277"/>
  <c r="G72" i="277" s="1"/>
  <c r="I70" i="277"/>
  <c r="I69" i="277"/>
  <c r="G69" i="277" s="1"/>
  <c r="I68" i="277"/>
  <c r="I66" i="277" s="1"/>
  <c r="I67" i="277"/>
  <c r="I65" i="277"/>
  <c r="G65" i="277" s="1"/>
  <c r="I64" i="277"/>
  <c r="I63" i="277"/>
  <c r="G63" i="277" s="1"/>
  <c r="I61" i="277"/>
  <c r="G61" i="277" s="1"/>
  <c r="I60" i="277"/>
  <c r="I59" i="277"/>
  <c r="G59" i="277" s="1"/>
  <c r="I58" i="277"/>
  <c r="G58" i="277" s="1"/>
  <c r="G50" i="277"/>
  <c r="G49" i="277"/>
  <c r="G48" i="277"/>
  <c r="G47" i="277"/>
  <c r="G46" i="277"/>
  <c r="G45" i="277"/>
  <c r="G45" i="303" s="1"/>
  <c r="G44" i="277"/>
  <c r="K42" i="277"/>
  <c r="K41" i="277"/>
  <c r="G41" i="277" s="1"/>
  <c r="K40" i="277"/>
  <c r="K39" i="277"/>
  <c r="K38" i="277" s="1"/>
  <c r="K37" i="277" s="1"/>
  <c r="K36" i="277"/>
  <c r="K36" i="303" s="1"/>
  <c r="K35" i="277"/>
  <c r="K34" i="277"/>
  <c r="K33" i="277"/>
  <c r="K31" i="277" s="1"/>
  <c r="K32" i="277"/>
  <c r="K28" i="277"/>
  <c r="K27" i="277"/>
  <c r="G27" i="277" s="1"/>
  <c r="K26" i="277"/>
  <c r="K24" i="277"/>
  <c r="K23" i="277"/>
  <c r="G23" i="277" s="1"/>
  <c r="I42" i="277"/>
  <c r="I41" i="277"/>
  <c r="I40" i="277"/>
  <c r="I39" i="277"/>
  <c r="I36" i="277"/>
  <c r="I35" i="277"/>
  <c r="G35" i="277" s="1"/>
  <c r="I34" i="277"/>
  <c r="I33" i="277"/>
  <c r="I32" i="277"/>
  <c r="G32" i="277" s="1"/>
  <c r="I28" i="277"/>
  <c r="I27" i="277"/>
  <c r="I26" i="277"/>
  <c r="G26" i="277" s="1"/>
  <c r="I24" i="277"/>
  <c r="I23" i="277"/>
  <c r="I22" i="277" s="1"/>
  <c r="K21" i="277"/>
  <c r="K20" i="277"/>
  <c r="K19" i="277"/>
  <c r="K18" i="277"/>
  <c r="G18" i="277" s="1"/>
  <c r="K17" i="277"/>
  <c r="K16" i="277"/>
  <c r="K15" i="277"/>
  <c r="K14" i="277"/>
  <c r="K13" i="277" s="1"/>
  <c r="I15" i="277"/>
  <c r="G15" i="277" s="1"/>
  <c r="I16" i="277"/>
  <c r="G16" i="277" s="1"/>
  <c r="I17" i="277"/>
  <c r="I18" i="277"/>
  <c r="I19" i="277"/>
  <c r="G19" i="277" s="1"/>
  <c r="I20" i="277"/>
  <c r="G20" i="277" s="1"/>
  <c r="I21" i="277"/>
  <c r="I14" i="277"/>
  <c r="K10" i="277"/>
  <c r="K11" i="277"/>
  <c r="K12" i="277"/>
  <c r="K9" i="277"/>
  <c r="I10" i="277"/>
  <c r="G10" i="277" s="1"/>
  <c r="I11" i="277"/>
  <c r="G11" i="277" s="1"/>
  <c r="I12" i="277"/>
  <c r="I9" i="277"/>
  <c r="F117" i="277"/>
  <c r="G116" i="277"/>
  <c r="F116" i="277"/>
  <c r="G115" i="277"/>
  <c r="F115" i="277"/>
  <c r="J114" i="277"/>
  <c r="H114" i="277"/>
  <c r="F114" i="277"/>
  <c r="G113" i="277"/>
  <c r="F113" i="277"/>
  <c r="F112" i="277"/>
  <c r="G111" i="277"/>
  <c r="F111" i="277"/>
  <c r="F110" i="277"/>
  <c r="G109" i="277"/>
  <c r="F109" i="277"/>
  <c r="F108" i="277" s="1"/>
  <c r="J108" i="277"/>
  <c r="H108" i="277"/>
  <c r="F105" i="277"/>
  <c r="F104" i="277"/>
  <c r="G103" i="277"/>
  <c r="F103" i="277"/>
  <c r="F102" i="277"/>
  <c r="J101" i="277"/>
  <c r="F101" i="277" s="1"/>
  <c r="H101" i="277"/>
  <c r="F100" i="277"/>
  <c r="G99" i="277"/>
  <c r="F99" i="277"/>
  <c r="G98" i="277"/>
  <c r="F98" i="277"/>
  <c r="J97" i="277"/>
  <c r="H97" i="277"/>
  <c r="F97" i="277" s="1"/>
  <c r="G96" i="277"/>
  <c r="F96" i="277"/>
  <c r="F95" i="277"/>
  <c r="F94" i="277"/>
  <c r="G93" i="277"/>
  <c r="F93" i="277"/>
  <c r="J92" i="277"/>
  <c r="J91" i="277" s="1"/>
  <c r="H92" i="277"/>
  <c r="F90" i="277"/>
  <c r="G89" i="277"/>
  <c r="F89" i="277"/>
  <c r="K88" i="277"/>
  <c r="J88" i="277"/>
  <c r="H88" i="277"/>
  <c r="F88" i="277"/>
  <c r="F87" i="277"/>
  <c r="G86" i="277"/>
  <c r="F86" i="277"/>
  <c r="J85" i="277"/>
  <c r="H85" i="277"/>
  <c r="F85" i="277" s="1"/>
  <c r="F84" i="277"/>
  <c r="F83" i="277"/>
  <c r="J82" i="277"/>
  <c r="H82" i="277"/>
  <c r="F82" i="277"/>
  <c r="I79" i="277"/>
  <c r="F79" i="277"/>
  <c r="F78" i="277"/>
  <c r="K77" i="277"/>
  <c r="J77" i="277"/>
  <c r="H77" i="277"/>
  <c r="F77" i="277" s="1"/>
  <c r="G76" i="277"/>
  <c r="F76" i="277"/>
  <c r="F75" i="277"/>
  <c r="F74" i="277"/>
  <c r="F73" i="277"/>
  <c r="F72" i="277"/>
  <c r="J71" i="277"/>
  <c r="H71" i="277"/>
  <c r="F71" i="277" s="1"/>
  <c r="G70" i="277"/>
  <c r="F70" i="277"/>
  <c r="F69" i="277"/>
  <c r="F68" i="277"/>
  <c r="G67" i="277"/>
  <c r="F67" i="277"/>
  <c r="J66" i="277"/>
  <c r="H66" i="277"/>
  <c r="F66" i="277" s="1"/>
  <c r="F65" i="277"/>
  <c r="F64" i="277"/>
  <c r="F63" i="277"/>
  <c r="J62" i="277"/>
  <c r="H62" i="277"/>
  <c r="F62" i="277"/>
  <c r="F61" i="277"/>
  <c r="F60" i="277"/>
  <c r="F59" i="277"/>
  <c r="F58" i="277"/>
  <c r="J57" i="277"/>
  <c r="H57" i="277"/>
  <c r="F57" i="277" s="1"/>
  <c r="J56" i="277"/>
  <c r="F42" i="277"/>
  <c r="F41" i="277"/>
  <c r="G40" i="277"/>
  <c r="F40" i="277"/>
  <c r="G39" i="277"/>
  <c r="F39" i="277"/>
  <c r="J38" i="277"/>
  <c r="H38" i="277"/>
  <c r="F38" i="277" s="1"/>
  <c r="J37" i="277"/>
  <c r="F36" i="277"/>
  <c r="F35" i="277"/>
  <c r="G34" i="277"/>
  <c r="F34" i="277"/>
  <c r="G33" i="277"/>
  <c r="F33" i="277"/>
  <c r="F32" i="277"/>
  <c r="J31" i="277"/>
  <c r="H31" i="277"/>
  <c r="F31" i="277" s="1"/>
  <c r="G28" i="277"/>
  <c r="F28" i="277"/>
  <c r="F27" i="277"/>
  <c r="F26" i="277"/>
  <c r="H25" i="277"/>
  <c r="F25" i="277" s="1"/>
  <c r="G25" i="277"/>
  <c r="G24" i="277"/>
  <c r="F24" i="277"/>
  <c r="F23" i="277"/>
  <c r="J22" i="277"/>
  <c r="H22" i="277"/>
  <c r="F22" i="277"/>
  <c r="G21" i="277"/>
  <c r="F21" i="277"/>
  <c r="F20" i="277"/>
  <c r="F19" i="277"/>
  <c r="F18" i="277"/>
  <c r="G17" i="277"/>
  <c r="F17" i="277"/>
  <c r="F16" i="277"/>
  <c r="F15" i="277"/>
  <c r="G14" i="277"/>
  <c r="F14" i="277"/>
  <c r="J13" i="277"/>
  <c r="I13" i="277"/>
  <c r="H13" i="277"/>
  <c r="F13" i="277"/>
  <c r="G12" i="277"/>
  <c r="F12" i="277"/>
  <c r="F11" i="277"/>
  <c r="F10" i="277"/>
  <c r="G9" i="277"/>
  <c r="F9" i="277"/>
  <c r="F8" i="277" s="1"/>
  <c r="J8" i="277"/>
  <c r="H8" i="277"/>
  <c r="J7" i="277"/>
  <c r="G8" i="276"/>
  <c r="G11" i="271"/>
  <c r="G8" i="271" s="1"/>
  <c r="D26" i="270"/>
  <c r="E26" i="270"/>
  <c r="F26" i="270"/>
  <c r="G26" i="270"/>
  <c r="D23" i="270"/>
  <c r="E23" i="270"/>
  <c r="F23" i="270"/>
  <c r="G23" i="270"/>
  <c r="E16" i="270"/>
  <c r="F16" i="270"/>
  <c r="G16" i="270"/>
  <c r="D16" i="270"/>
  <c r="J26" i="270"/>
  <c r="I26" i="270"/>
  <c r="H32" i="270"/>
  <c r="H28" i="270"/>
  <c r="H29" i="270"/>
  <c r="H30" i="270"/>
  <c r="H31" i="270"/>
  <c r="H27" i="270"/>
  <c r="H22" i="270"/>
  <c r="J16" i="270"/>
  <c r="I16" i="270"/>
  <c r="H18" i="270"/>
  <c r="H19" i="270"/>
  <c r="H20" i="270"/>
  <c r="H21" i="270"/>
  <c r="H17" i="270"/>
  <c r="H25" i="270"/>
  <c r="H24" i="270"/>
  <c r="H23" i="270" s="1"/>
  <c r="I23" i="270"/>
  <c r="J23" i="270"/>
  <c r="H15" i="270"/>
  <c r="H11" i="270"/>
  <c r="H12" i="270"/>
  <c r="H13" i="270"/>
  <c r="H14" i="270"/>
  <c r="I9" i="270"/>
  <c r="J9" i="270"/>
  <c r="H10" i="270"/>
  <c r="C28" i="270"/>
  <c r="C29" i="270"/>
  <c r="C30" i="270"/>
  <c r="C31" i="270"/>
  <c r="B31" i="270" s="1"/>
  <c r="C32" i="270"/>
  <c r="C27" i="270"/>
  <c r="B25" i="270"/>
  <c r="B24" i="270"/>
  <c r="C25" i="270"/>
  <c r="C24" i="270"/>
  <c r="C23" i="270" s="1"/>
  <c r="C22" i="270"/>
  <c r="B22" i="270" s="1"/>
  <c r="B23" i="270"/>
  <c r="C11" i="270"/>
  <c r="C12" i="270"/>
  <c r="C13" i="270"/>
  <c r="C14" i="270"/>
  <c r="C15" i="270"/>
  <c r="C10" i="270"/>
  <c r="D9" i="270"/>
  <c r="E9" i="270"/>
  <c r="F9" i="270"/>
  <c r="G9" i="270"/>
  <c r="G8" i="270" s="1"/>
  <c r="G7" i="270" s="1"/>
  <c r="C18" i="270"/>
  <c r="B18" i="270" s="1"/>
  <c r="C19" i="270"/>
  <c r="C20" i="270"/>
  <c r="C21" i="270"/>
  <c r="B21" i="270" s="1"/>
  <c r="C17" i="270"/>
  <c r="B6" i="274"/>
  <c r="D9" i="269"/>
  <c r="E9" i="269"/>
  <c r="E10" i="275"/>
  <c r="D10" i="275"/>
  <c r="C10" i="275"/>
  <c r="B10" i="275"/>
  <c r="B34" i="274"/>
  <c r="B6" i="273"/>
  <c r="L13" i="269"/>
  <c r="I13" i="269"/>
  <c r="F13" i="269"/>
  <c r="E13" i="269"/>
  <c r="D13" i="269"/>
  <c r="C13" i="269" s="1"/>
  <c r="L12" i="269"/>
  <c r="I12" i="269"/>
  <c r="F12" i="269"/>
  <c r="E12" i="269"/>
  <c r="D12" i="269"/>
  <c r="C12" i="269"/>
  <c r="L11" i="269"/>
  <c r="I11" i="269"/>
  <c r="F11" i="269"/>
  <c r="E11" i="269"/>
  <c r="D11" i="269"/>
  <c r="L10" i="269"/>
  <c r="I10" i="269"/>
  <c r="F10" i="269"/>
  <c r="E10" i="269"/>
  <c r="D10" i="269"/>
  <c r="C10" i="269"/>
  <c r="L9" i="269"/>
  <c r="L8" i="269" s="1"/>
  <c r="I9" i="269"/>
  <c r="F9" i="269"/>
  <c r="AM8" i="269"/>
  <c r="AJ8" i="269"/>
  <c r="AG8" i="269"/>
  <c r="AD8" i="269"/>
  <c r="AA8" i="269"/>
  <c r="Z8" i="269"/>
  <c r="Y8" i="269"/>
  <c r="U8" i="269"/>
  <c r="R8" i="269"/>
  <c r="Q8" i="269"/>
  <c r="P8" i="269"/>
  <c r="O8" i="269"/>
  <c r="N8" i="269"/>
  <c r="M8" i="269"/>
  <c r="K8" i="269"/>
  <c r="J8" i="269"/>
  <c r="H8" i="269"/>
  <c r="G8" i="269"/>
  <c r="B11" i="267"/>
  <c r="B10" i="267"/>
  <c r="B9" i="267"/>
  <c r="B8" i="267" s="1"/>
  <c r="E8" i="267"/>
  <c r="C8" i="267"/>
  <c r="F12" i="266"/>
  <c r="C12" i="266"/>
  <c r="B12" i="266"/>
  <c r="F11" i="266"/>
  <c r="B11" i="266" s="1"/>
  <c r="C11" i="266"/>
  <c r="F10" i="266"/>
  <c r="C10" i="266"/>
  <c r="B10" i="266" s="1"/>
  <c r="H9" i="266"/>
  <c r="G9" i="266"/>
  <c r="F9" i="266"/>
  <c r="E9" i="266"/>
  <c r="D9" i="266"/>
  <c r="C9" i="266"/>
  <c r="B10" i="265"/>
  <c r="B9" i="265"/>
  <c r="E8" i="265"/>
  <c r="C8" i="265"/>
  <c r="B8" i="265" s="1"/>
  <c r="F11" i="264"/>
  <c r="C11" i="264"/>
  <c r="B11" i="264" s="1"/>
  <c r="F10" i="264"/>
  <c r="C10" i="264"/>
  <c r="B10" i="264" s="1"/>
  <c r="B9" i="264" s="1"/>
  <c r="H9" i="264"/>
  <c r="G9" i="264"/>
  <c r="F9" i="264" s="1"/>
  <c r="E9" i="264"/>
  <c r="D9" i="264"/>
  <c r="C9" i="264"/>
  <c r="B11" i="263"/>
  <c r="B10" i="263"/>
  <c r="B9" i="263"/>
  <c r="E8" i="263"/>
  <c r="B8" i="263" s="1"/>
  <c r="C8" i="263"/>
  <c r="J13" i="262"/>
  <c r="G13" i="262"/>
  <c r="D13" i="262"/>
  <c r="C13" i="262"/>
  <c r="B13" i="262" s="1"/>
  <c r="J12" i="262"/>
  <c r="G12" i="262"/>
  <c r="D12" i="262"/>
  <c r="C12" i="262" s="1"/>
  <c r="B12" i="262" s="1"/>
  <c r="J11" i="262"/>
  <c r="G11" i="262"/>
  <c r="C11" i="262" s="1"/>
  <c r="B11" i="262" s="1"/>
  <c r="D11" i="262"/>
  <c r="L10" i="262"/>
  <c r="J10" i="262" s="1"/>
  <c r="K10" i="262"/>
  <c r="I10" i="262"/>
  <c r="H10" i="262"/>
  <c r="G10" i="262" s="1"/>
  <c r="F10" i="262"/>
  <c r="E10" i="262"/>
  <c r="D10" i="262"/>
  <c r="C10" i="262" s="1"/>
  <c r="G24" i="261"/>
  <c r="F24" i="261"/>
  <c r="E24" i="261"/>
  <c r="D24" i="261"/>
  <c r="G18" i="261"/>
  <c r="F18" i="261"/>
  <c r="E18" i="261"/>
  <c r="D18" i="261"/>
  <c r="G15" i="261"/>
  <c r="F15" i="261"/>
  <c r="E15" i="261"/>
  <c r="D15" i="261"/>
  <c r="G12" i="261"/>
  <c r="F12" i="261"/>
  <c r="E12" i="261"/>
  <c r="D12" i="261"/>
  <c r="G8" i="261"/>
  <c r="F8" i="261"/>
  <c r="E8" i="261"/>
  <c r="D8" i="261"/>
  <c r="C34" i="260"/>
  <c r="C33" i="260"/>
  <c r="C32" i="260"/>
  <c r="C31" i="260"/>
  <c r="C30" i="260"/>
  <c r="C29" i="260"/>
  <c r="C28" i="260"/>
  <c r="C27" i="260"/>
  <c r="C26" i="260"/>
  <c r="C25" i="260"/>
  <c r="C24" i="260"/>
  <c r="C23" i="260"/>
  <c r="C22" i="260"/>
  <c r="C21" i="260"/>
  <c r="C20" i="260"/>
  <c r="C19" i="260"/>
  <c r="C18" i="260"/>
  <c r="C17" i="260"/>
  <c r="C16" i="260"/>
  <c r="C15" i="260"/>
  <c r="C14" i="260"/>
  <c r="C13" i="260"/>
  <c r="C12" i="260"/>
  <c r="I11" i="260"/>
  <c r="G11" i="260"/>
  <c r="E11" i="260"/>
  <c r="I77" i="277" l="1"/>
  <c r="G77" i="277" s="1"/>
  <c r="I79" i="303"/>
  <c r="I79" i="319" s="1"/>
  <c r="G36" i="303"/>
  <c r="G7" i="303" s="1"/>
  <c r="G43" i="303" s="1"/>
  <c r="K7" i="303"/>
  <c r="K43" i="303" s="1"/>
  <c r="G79" i="277"/>
  <c r="H91" i="277"/>
  <c r="F91" i="277" s="1"/>
  <c r="F92" i="277"/>
  <c r="G68" i="277"/>
  <c r="G60" i="277"/>
  <c r="J43" i="277"/>
  <c r="G36" i="277"/>
  <c r="F7" i="277"/>
  <c r="K108" i="277"/>
  <c r="K101" i="277"/>
  <c r="K91" i="277" s="1"/>
  <c r="G102" i="277"/>
  <c r="G100" i="277"/>
  <c r="G95" i="277"/>
  <c r="G83" i="277"/>
  <c r="G84" i="277"/>
  <c r="G78" i="277"/>
  <c r="G66" i="277"/>
  <c r="G64" i="277"/>
  <c r="K57" i="277"/>
  <c r="K56" i="277" s="1"/>
  <c r="I57" i="277"/>
  <c r="G42" i="277"/>
  <c r="K22" i="277"/>
  <c r="G22" i="277"/>
  <c r="I31" i="277"/>
  <c r="G31" i="277" s="1"/>
  <c r="I8" i="277"/>
  <c r="K8" i="277"/>
  <c r="K7" i="277" s="1"/>
  <c r="K43" i="277" s="1"/>
  <c r="G13" i="277"/>
  <c r="G8" i="277" s="1"/>
  <c r="J118" i="277"/>
  <c r="G108" i="277"/>
  <c r="H7" i="277"/>
  <c r="I38" i="277"/>
  <c r="I85" i="277"/>
  <c r="G85" i="277" s="1"/>
  <c r="I97" i="277"/>
  <c r="G97" i="277" s="1"/>
  <c r="I108" i="277"/>
  <c r="H37" i="277"/>
  <c r="H56" i="277"/>
  <c r="I62" i="277"/>
  <c r="I71" i="277"/>
  <c r="G71" i="277" s="1"/>
  <c r="I82" i="277"/>
  <c r="G82" i="277" s="1"/>
  <c r="I88" i="277"/>
  <c r="G88" i="277" s="1"/>
  <c r="I92" i="277"/>
  <c r="I101" i="277"/>
  <c r="I114" i="277"/>
  <c r="G114" i="277" s="1"/>
  <c r="B30" i="270"/>
  <c r="C16" i="270"/>
  <c r="B20" i="270"/>
  <c r="B19" i="270"/>
  <c r="E8" i="270"/>
  <c r="E7" i="270" s="1"/>
  <c r="J8" i="270"/>
  <c r="J7" i="270" s="1"/>
  <c r="F8" i="270"/>
  <c r="F7" i="270" s="1"/>
  <c r="B15" i="270"/>
  <c r="D8" i="270"/>
  <c r="D7" i="270" s="1"/>
  <c r="B14" i="270"/>
  <c r="B13" i="270"/>
  <c r="B12" i="270"/>
  <c r="H9" i="270"/>
  <c r="B10" i="270"/>
  <c r="I8" i="270"/>
  <c r="I7" i="270" s="1"/>
  <c r="C9" i="270"/>
  <c r="H26" i="270"/>
  <c r="B29" i="270"/>
  <c r="B28" i="270"/>
  <c r="B27" i="270"/>
  <c r="H16" i="270"/>
  <c r="H8" i="270" s="1"/>
  <c r="H7" i="270" s="1"/>
  <c r="B17" i="270"/>
  <c r="B11" i="270"/>
  <c r="C26" i="270"/>
  <c r="B32" i="270"/>
  <c r="C11" i="260"/>
  <c r="X8" i="269"/>
  <c r="E8" i="269"/>
  <c r="C11" i="269"/>
  <c r="I8" i="269"/>
  <c r="F8" i="269"/>
  <c r="C9" i="269"/>
  <c r="D8" i="269"/>
  <c r="B9" i="266"/>
  <c r="B10" i="262"/>
  <c r="G79" i="319" l="1"/>
  <c r="I77" i="319"/>
  <c r="I77" i="303"/>
  <c r="G79" i="303"/>
  <c r="G101" i="277"/>
  <c r="K118" i="277"/>
  <c r="G57" i="277"/>
  <c r="G7" i="277"/>
  <c r="I7" i="277"/>
  <c r="G92" i="277"/>
  <c r="I91" i="277"/>
  <c r="G91" i="277" s="1"/>
  <c r="I56" i="277"/>
  <c r="G62" i="277"/>
  <c r="F56" i="277"/>
  <c r="H118" i="277"/>
  <c r="F118" i="277" s="1"/>
  <c r="F127" i="277" s="1"/>
  <c r="H43" i="277"/>
  <c r="F37" i="277"/>
  <c r="F43" i="277" s="1"/>
  <c r="F51" i="277" s="1"/>
  <c r="G38" i="277"/>
  <c r="I37" i="277"/>
  <c r="B26" i="270"/>
  <c r="C8" i="270"/>
  <c r="C7" i="270" s="1"/>
  <c r="B16" i="270"/>
  <c r="B9" i="270"/>
  <c r="C8" i="269"/>
  <c r="G126" i="259"/>
  <c r="G125" i="259"/>
  <c r="G124" i="259"/>
  <c r="G123" i="259"/>
  <c r="G122" i="259"/>
  <c r="G121" i="259"/>
  <c r="G120" i="259"/>
  <c r="G119" i="259"/>
  <c r="G50" i="259"/>
  <c r="G49" i="259"/>
  <c r="G48" i="259"/>
  <c r="G47" i="259"/>
  <c r="G46" i="259"/>
  <c r="G45" i="259"/>
  <c r="G44" i="259"/>
  <c r="K117" i="259"/>
  <c r="K116" i="259"/>
  <c r="K115" i="259"/>
  <c r="K113" i="259"/>
  <c r="K112" i="259"/>
  <c r="K111" i="259"/>
  <c r="K110" i="259"/>
  <c r="K109" i="259"/>
  <c r="K105" i="259"/>
  <c r="K104" i="259"/>
  <c r="K103" i="259"/>
  <c r="K102" i="259"/>
  <c r="K100" i="259"/>
  <c r="K99" i="259"/>
  <c r="K98" i="259"/>
  <c r="K96" i="259"/>
  <c r="K95" i="259"/>
  <c r="K94" i="259"/>
  <c r="K93" i="259"/>
  <c r="K90" i="259"/>
  <c r="K89" i="259"/>
  <c r="K87" i="259"/>
  <c r="K86" i="259"/>
  <c r="K84" i="259"/>
  <c r="K83" i="259"/>
  <c r="K79" i="259"/>
  <c r="K78" i="259"/>
  <c r="K76" i="259"/>
  <c r="K75" i="259"/>
  <c r="K74" i="259"/>
  <c r="K73" i="259"/>
  <c r="K72" i="259"/>
  <c r="K70" i="259"/>
  <c r="K69" i="259"/>
  <c r="K68" i="259"/>
  <c r="K67" i="259"/>
  <c r="K65" i="259"/>
  <c r="K64" i="259"/>
  <c r="K63" i="259"/>
  <c r="K61" i="259"/>
  <c r="K60" i="259"/>
  <c r="K59" i="259"/>
  <c r="K58" i="259"/>
  <c r="K42" i="259"/>
  <c r="K41" i="259"/>
  <c r="K40" i="259"/>
  <c r="K39" i="259"/>
  <c r="K36" i="259"/>
  <c r="K35" i="259"/>
  <c r="K34" i="259"/>
  <c r="K33" i="259"/>
  <c r="K32" i="259"/>
  <c r="K28" i="259"/>
  <c r="K27" i="259"/>
  <c r="K26" i="259"/>
  <c r="K24" i="259"/>
  <c r="K23" i="259"/>
  <c r="K21" i="259"/>
  <c r="K20" i="259"/>
  <c r="K19" i="259"/>
  <c r="K18" i="259"/>
  <c r="K17" i="259"/>
  <c r="K16" i="259"/>
  <c r="K15" i="259"/>
  <c r="K14" i="259"/>
  <c r="K12" i="259"/>
  <c r="K11" i="259"/>
  <c r="K10" i="259"/>
  <c r="K9" i="259"/>
  <c r="I117" i="259"/>
  <c r="I116" i="259"/>
  <c r="I115" i="259"/>
  <c r="I113" i="259"/>
  <c r="G113" i="259" s="1"/>
  <c r="I112" i="259"/>
  <c r="I111" i="259"/>
  <c r="I110" i="259"/>
  <c r="I109" i="259"/>
  <c r="I105" i="259"/>
  <c r="I104" i="259"/>
  <c r="I103" i="259"/>
  <c r="I102" i="259"/>
  <c r="I100" i="259"/>
  <c r="I99" i="259"/>
  <c r="I98" i="259"/>
  <c r="I96" i="259"/>
  <c r="G96" i="259" s="1"/>
  <c r="I95" i="259"/>
  <c r="I94" i="259"/>
  <c r="I93" i="259"/>
  <c r="I90" i="259"/>
  <c r="G90" i="259" s="1"/>
  <c r="I89" i="259"/>
  <c r="I87" i="259"/>
  <c r="I86" i="259"/>
  <c r="I84" i="259"/>
  <c r="G84" i="259" s="1"/>
  <c r="I83" i="259"/>
  <c r="I79" i="259"/>
  <c r="I78" i="259"/>
  <c r="I76" i="259"/>
  <c r="G76" i="259" s="1"/>
  <c r="I75" i="259"/>
  <c r="I74" i="259"/>
  <c r="I73" i="259"/>
  <c r="I72" i="259"/>
  <c r="I70" i="259"/>
  <c r="I69" i="259"/>
  <c r="I68" i="259"/>
  <c r="I67" i="259"/>
  <c r="I65" i="259"/>
  <c r="I64" i="259"/>
  <c r="I63" i="259"/>
  <c r="I61" i="259"/>
  <c r="G61" i="259" s="1"/>
  <c r="I60" i="259"/>
  <c r="I59" i="259"/>
  <c r="I58" i="259"/>
  <c r="I42" i="259"/>
  <c r="G42" i="259" s="1"/>
  <c r="I41" i="259"/>
  <c r="I40" i="259"/>
  <c r="I39" i="259"/>
  <c r="I36" i="259"/>
  <c r="I35" i="259"/>
  <c r="I34" i="259"/>
  <c r="I33" i="259"/>
  <c r="I32" i="259"/>
  <c r="I28" i="259"/>
  <c r="I27" i="259"/>
  <c r="I26" i="259"/>
  <c r="I24" i="259"/>
  <c r="G24" i="259" s="1"/>
  <c r="I23" i="259"/>
  <c r="I21" i="259"/>
  <c r="I20" i="259"/>
  <c r="I19" i="259"/>
  <c r="G19" i="259" s="1"/>
  <c r="I18" i="259"/>
  <c r="I17" i="259"/>
  <c r="I16" i="259"/>
  <c r="I15" i="259"/>
  <c r="G15" i="259" s="1"/>
  <c r="I14" i="259"/>
  <c r="I12" i="259"/>
  <c r="I11" i="259"/>
  <c r="I10" i="259"/>
  <c r="G10" i="259" s="1"/>
  <c r="I9" i="259"/>
  <c r="F117" i="259"/>
  <c r="F116" i="259"/>
  <c r="F115" i="259"/>
  <c r="J114" i="259"/>
  <c r="F114" i="259" s="1"/>
  <c r="H114" i="259"/>
  <c r="F113" i="259"/>
  <c r="F112" i="259"/>
  <c r="F111" i="259"/>
  <c r="F110" i="259"/>
  <c r="F109" i="259"/>
  <c r="J108" i="259"/>
  <c r="H108" i="259"/>
  <c r="F105" i="259"/>
  <c r="F104" i="259"/>
  <c r="F103" i="259"/>
  <c r="F102" i="259"/>
  <c r="J101" i="259"/>
  <c r="F101" i="259" s="1"/>
  <c r="H101" i="259"/>
  <c r="F100" i="259"/>
  <c r="F99" i="259"/>
  <c r="F98" i="259"/>
  <c r="J97" i="259"/>
  <c r="H97" i="259"/>
  <c r="F96" i="259"/>
  <c r="F95" i="259"/>
  <c r="F94" i="259"/>
  <c r="F93" i="259"/>
  <c r="J92" i="259"/>
  <c r="F92" i="259" s="1"/>
  <c r="H92" i="259"/>
  <c r="F90" i="259"/>
  <c r="F89" i="259"/>
  <c r="J88" i="259"/>
  <c r="F88" i="259" s="1"/>
  <c r="H88" i="259"/>
  <c r="F87" i="259"/>
  <c r="F86" i="259"/>
  <c r="J85" i="259"/>
  <c r="H85" i="259"/>
  <c r="F84" i="259"/>
  <c r="F83" i="259"/>
  <c r="J82" i="259"/>
  <c r="F82" i="259" s="1"/>
  <c r="H82" i="259"/>
  <c r="F79" i="259"/>
  <c r="F78" i="259"/>
  <c r="J77" i="259"/>
  <c r="H77" i="259"/>
  <c r="F76" i="259"/>
  <c r="F75" i="259"/>
  <c r="F74" i="259"/>
  <c r="F73" i="259"/>
  <c r="F72" i="259"/>
  <c r="J71" i="259"/>
  <c r="H71" i="259"/>
  <c r="F71" i="259"/>
  <c r="F70" i="259"/>
  <c r="F69" i="259"/>
  <c r="F68" i="259"/>
  <c r="F67" i="259"/>
  <c r="J66" i="259"/>
  <c r="H66" i="259"/>
  <c r="F65" i="259"/>
  <c r="F64" i="259"/>
  <c r="F63" i="259"/>
  <c r="J62" i="259"/>
  <c r="H62" i="259"/>
  <c r="F62" i="259"/>
  <c r="F61" i="259"/>
  <c r="F60" i="259"/>
  <c r="F59" i="259"/>
  <c r="F58" i="259"/>
  <c r="J57" i="259"/>
  <c r="J56" i="259" s="1"/>
  <c r="H57" i="259"/>
  <c r="F42" i="259"/>
  <c r="F41" i="259"/>
  <c r="F40" i="259"/>
  <c r="F39" i="259"/>
  <c r="J38" i="259"/>
  <c r="H38" i="259"/>
  <c r="F38" i="259" s="1"/>
  <c r="J37" i="259"/>
  <c r="F36" i="259"/>
  <c r="F35" i="259"/>
  <c r="F34" i="259"/>
  <c r="F33" i="259"/>
  <c r="F32" i="259"/>
  <c r="J31" i="259"/>
  <c r="H31" i="259"/>
  <c r="F31" i="259" s="1"/>
  <c r="F28" i="259"/>
  <c r="F27" i="259"/>
  <c r="F26" i="259"/>
  <c r="H25" i="259"/>
  <c r="F25" i="259" s="1"/>
  <c r="G25" i="259"/>
  <c r="F24" i="259"/>
  <c r="F23" i="259"/>
  <c r="J22" i="259"/>
  <c r="F22" i="259" s="1"/>
  <c r="H22" i="259"/>
  <c r="F21" i="259"/>
  <c r="F20" i="259"/>
  <c r="F19" i="259"/>
  <c r="F18" i="259"/>
  <c r="F17" i="259"/>
  <c r="F16" i="259"/>
  <c r="F15" i="259"/>
  <c r="F14" i="259"/>
  <c r="J13" i="259"/>
  <c r="H13" i="259"/>
  <c r="F13" i="259" s="1"/>
  <c r="F12" i="259"/>
  <c r="F11" i="259"/>
  <c r="F10" i="259"/>
  <c r="F9" i="259"/>
  <c r="J8" i="259"/>
  <c r="G77" i="319" l="1"/>
  <c r="I56" i="319"/>
  <c r="K22" i="259"/>
  <c r="K82" i="259"/>
  <c r="K88" i="259"/>
  <c r="G77" i="303"/>
  <c r="I56" i="303"/>
  <c r="F77" i="259"/>
  <c r="F85" i="259"/>
  <c r="F97" i="259"/>
  <c r="F57" i="259"/>
  <c r="F66" i="259"/>
  <c r="F108" i="259"/>
  <c r="G23" i="259"/>
  <c r="G28" i="259"/>
  <c r="G35" i="259"/>
  <c r="G41" i="259"/>
  <c r="G89" i="259"/>
  <c r="G95" i="259"/>
  <c r="G112" i="259"/>
  <c r="G117" i="259"/>
  <c r="I118" i="277"/>
  <c r="G118" i="277" s="1"/>
  <c r="G56" i="277"/>
  <c r="I43" i="277"/>
  <c r="G37" i="277"/>
  <c r="G43" i="277" s="1"/>
  <c r="G65" i="259"/>
  <c r="G70" i="259"/>
  <c r="G105" i="259"/>
  <c r="J91" i="259"/>
  <c r="J118" i="259" s="1"/>
  <c r="H91" i="259"/>
  <c r="J7" i="259"/>
  <c r="J43" i="259" s="1"/>
  <c r="G83" i="259"/>
  <c r="B8" i="270"/>
  <c r="B7" i="270" s="1"/>
  <c r="K62" i="259"/>
  <c r="I85" i="259"/>
  <c r="G63" i="259"/>
  <c r="G103" i="259"/>
  <c r="G115" i="259"/>
  <c r="G17" i="259"/>
  <c r="G27" i="259"/>
  <c r="G34" i="259"/>
  <c r="G40" i="259"/>
  <c r="K57" i="259"/>
  <c r="G74" i="259"/>
  <c r="G79" i="259"/>
  <c r="G87" i="259"/>
  <c r="G94" i="259"/>
  <c r="G99" i="259"/>
  <c r="G111" i="259"/>
  <c r="G116" i="259"/>
  <c r="G26" i="259"/>
  <c r="G68" i="259"/>
  <c r="G86" i="259"/>
  <c r="G98" i="259"/>
  <c r="K31" i="259"/>
  <c r="G109" i="259"/>
  <c r="G72" i="259"/>
  <c r="G59" i="259"/>
  <c r="K71" i="259"/>
  <c r="I22" i="259"/>
  <c r="G22" i="259" s="1"/>
  <c r="K85" i="259"/>
  <c r="K114" i="259"/>
  <c r="I108" i="259"/>
  <c r="K66" i="259"/>
  <c r="K101" i="259"/>
  <c r="G69" i="259"/>
  <c r="G104" i="259"/>
  <c r="K38" i="259"/>
  <c r="K37" i="259" s="1"/>
  <c r="K77" i="259"/>
  <c r="K92" i="259"/>
  <c r="K108" i="259"/>
  <c r="K13" i="259"/>
  <c r="K8" i="259" s="1"/>
  <c r="G100" i="259"/>
  <c r="F8" i="259"/>
  <c r="F7" i="259" s="1"/>
  <c r="G102" i="259"/>
  <c r="K97" i="259"/>
  <c r="G93" i="259"/>
  <c r="G78" i="259"/>
  <c r="G75" i="259"/>
  <c r="G73" i="259"/>
  <c r="G67" i="259"/>
  <c r="G64" i="259"/>
  <c r="G60" i="259"/>
  <c r="G58" i="259"/>
  <c r="G39" i="259"/>
  <c r="G32" i="259"/>
  <c r="G36" i="259"/>
  <c r="G33" i="259"/>
  <c r="G16" i="259"/>
  <c r="G14" i="259"/>
  <c r="G18" i="259"/>
  <c r="G11" i="259"/>
  <c r="G9" i="259"/>
  <c r="G110" i="259"/>
  <c r="I97" i="259"/>
  <c r="I77" i="259"/>
  <c r="I66" i="259"/>
  <c r="I57" i="259"/>
  <c r="I38" i="259"/>
  <c r="I31" i="259"/>
  <c r="G21" i="259"/>
  <c r="G20" i="259"/>
  <c r="I13" i="259"/>
  <c r="H37" i="259"/>
  <c r="H56" i="259"/>
  <c r="G12" i="259"/>
  <c r="H8" i="259"/>
  <c r="H7" i="259" s="1"/>
  <c r="I62" i="259"/>
  <c r="I71" i="259"/>
  <c r="I82" i="259"/>
  <c r="I88" i="259"/>
  <c r="I92" i="259"/>
  <c r="I101" i="259"/>
  <c r="I114" i="259"/>
  <c r="G82" i="259" l="1"/>
  <c r="I118" i="319"/>
  <c r="G118" i="319" s="1"/>
  <c r="G56" i="319"/>
  <c r="G88" i="259"/>
  <c r="I118" i="303"/>
  <c r="G118" i="303" s="1"/>
  <c r="G56" i="303"/>
  <c r="K7" i="259"/>
  <c r="K43" i="259" s="1"/>
  <c r="F91" i="259"/>
  <c r="G71" i="259"/>
  <c r="G62" i="259"/>
  <c r="G85" i="259"/>
  <c r="G101" i="259"/>
  <c r="G57" i="259"/>
  <c r="G108" i="259"/>
  <c r="G114" i="259"/>
  <c r="G31" i="259"/>
  <c r="K56" i="259"/>
  <c r="G77" i="259"/>
  <c r="G38" i="259"/>
  <c r="I37" i="259"/>
  <c r="G37" i="259" s="1"/>
  <c r="G66" i="259"/>
  <c r="K91" i="259"/>
  <c r="G97" i="259"/>
  <c r="G92" i="259"/>
  <c r="I91" i="259"/>
  <c r="I56" i="259"/>
  <c r="H118" i="259"/>
  <c r="F118" i="259" s="1"/>
  <c r="F127" i="259" s="1"/>
  <c r="F56" i="259"/>
  <c r="F37" i="259"/>
  <c r="F43" i="259" s="1"/>
  <c r="F51" i="259" s="1"/>
  <c r="H43" i="259"/>
  <c r="G13" i="259"/>
  <c r="G8" i="259" s="1"/>
  <c r="I8" i="259"/>
  <c r="I7" i="259" s="1"/>
  <c r="G91" i="259" l="1"/>
  <c r="K118" i="259"/>
  <c r="G7" i="259"/>
  <c r="G43" i="259" s="1"/>
  <c r="I43" i="259"/>
  <c r="I118" i="259"/>
  <c r="G56" i="259"/>
  <c r="G118" i="259" l="1"/>
  <c r="F52" i="259" l="1"/>
  <c r="F53" i="259" s="1"/>
  <c r="F131" i="259" l="1"/>
  <c r="F128" i="259"/>
  <c r="F129" i="259" l="1"/>
  <c r="F52" i="277"/>
  <c r="F53" i="277" s="1"/>
  <c r="F128" i="277" l="1"/>
  <c r="F131" i="277"/>
  <c r="F129" i="277" l="1"/>
  <c r="F52" i="303"/>
  <c r="F53" i="303" s="1"/>
  <c r="F131" i="303" l="1"/>
  <c r="F128" i="303"/>
  <c r="F129" i="303" l="1"/>
  <c r="F52" i="319"/>
  <c r="F53" i="319" s="1"/>
  <c r="F128" i="319" l="1"/>
  <c r="F129" i="319" s="1"/>
  <c r="F131" i="319"/>
</calcChain>
</file>

<file path=xl/sharedStrings.xml><?xml version="1.0" encoding="utf-8"?>
<sst xmlns="http://schemas.openxmlformats.org/spreadsheetml/2006/main" count="3844" uniqueCount="1323">
  <si>
    <t>路外停車位概況</t>
    <phoneticPr fontId="4" type="noConversion"/>
  </si>
  <si>
    <t>公庫收支</t>
    <phoneticPr fontId="4" type="noConversion"/>
  </si>
  <si>
    <t>一般垃圾及廚餘清理狀況</t>
    <phoneticPr fontId="4" type="noConversion"/>
  </si>
  <si>
    <t>獨居老人服務概況</t>
    <phoneticPr fontId="4" type="noConversion"/>
  </si>
  <si>
    <t>環保人員概況</t>
    <phoneticPr fontId="4" type="noConversion"/>
  </si>
  <si>
    <t>垃圾回收清除車輛數</t>
    <phoneticPr fontId="4" type="noConversion"/>
  </si>
  <si>
    <t>公  開  類</t>
    <phoneticPr fontId="4" type="noConversion"/>
  </si>
  <si>
    <t>編製機關</t>
    <phoneticPr fontId="4" type="noConversion"/>
  </si>
  <si>
    <t>東河鄉公所社財課</t>
    <phoneticPr fontId="4" type="noConversion"/>
  </si>
  <si>
    <t>回發布時間表</t>
  </si>
  <si>
    <t>月        報</t>
    <phoneticPr fontId="4" type="noConversion"/>
  </si>
  <si>
    <t>次月五日前編報，十二月份於次年一月二十日前編報。</t>
    <phoneticPr fontId="4" type="noConversion"/>
  </si>
  <si>
    <t>表       號</t>
    <phoneticPr fontId="4" type="noConversion"/>
  </si>
  <si>
    <t>20902-00-02-3</t>
    <phoneticPr fontId="4" type="noConversion"/>
  </si>
  <si>
    <t xml:space="preserve">           臺東縣東河鄉公庫收支月報表</t>
    <phoneticPr fontId="4" type="noConversion"/>
  </si>
  <si>
    <t xml:space="preserve"> </t>
    <phoneticPr fontId="4" type="noConversion"/>
  </si>
  <si>
    <t>單位：新臺幣元</t>
    <phoneticPr fontId="4" type="noConversion"/>
  </si>
  <si>
    <t xml:space="preserve">      科       目       別</t>
    <phoneticPr fontId="4" type="noConversion"/>
  </si>
  <si>
    <t>合             計</t>
    <phoneticPr fontId="4" type="noConversion"/>
  </si>
  <si>
    <r>
      <t xml:space="preserve">本  年  </t>
    </r>
    <r>
      <rPr>
        <sz val="13"/>
        <rFont val="標楷體"/>
        <family val="4"/>
        <charset val="136"/>
      </rPr>
      <t/>
    </r>
    <phoneticPr fontId="4" type="noConversion"/>
  </si>
  <si>
    <t>度  收  入</t>
  </si>
  <si>
    <t xml:space="preserve">以  前  年 </t>
    <phoneticPr fontId="4" type="noConversion"/>
  </si>
  <si>
    <t xml:space="preserve"> 度  收  入</t>
  </si>
  <si>
    <t>本   月</t>
    <phoneticPr fontId="4" type="noConversion"/>
  </si>
  <si>
    <t>累   計</t>
    <phoneticPr fontId="4" type="noConversion"/>
  </si>
  <si>
    <t>經 常 門 ﹝計﹞</t>
    <phoneticPr fontId="4" type="noConversion"/>
  </si>
  <si>
    <t>稅課收入</t>
    <phoneticPr fontId="4" type="noConversion"/>
  </si>
  <si>
    <t>房屋稅</t>
    <phoneticPr fontId="4" type="noConversion"/>
  </si>
  <si>
    <t>契稅</t>
    <phoneticPr fontId="4" type="noConversion"/>
  </si>
  <si>
    <t>娛樂稅</t>
    <phoneticPr fontId="4" type="noConversion"/>
  </si>
  <si>
    <t>遺產及贈與稅</t>
    <phoneticPr fontId="4" type="noConversion"/>
  </si>
  <si>
    <t>土地稅</t>
    <phoneticPr fontId="4" type="noConversion"/>
  </si>
  <si>
    <t>田賦</t>
    <phoneticPr fontId="4" type="noConversion"/>
  </si>
  <si>
    <t>地價稅</t>
    <phoneticPr fontId="4" type="noConversion"/>
  </si>
  <si>
    <t>統籌分配稅</t>
    <phoneticPr fontId="4" type="noConversion"/>
  </si>
  <si>
    <t>臨時稅課</t>
    <phoneticPr fontId="4" type="noConversion"/>
  </si>
  <si>
    <t>工程受益費收入</t>
    <phoneticPr fontId="4" type="noConversion"/>
  </si>
  <si>
    <t>罰款及賠償收入</t>
    <phoneticPr fontId="4" type="noConversion"/>
  </si>
  <si>
    <t>規費收入</t>
    <phoneticPr fontId="4" type="noConversion"/>
  </si>
  <si>
    <t>信託管理收入</t>
    <phoneticPr fontId="4" type="noConversion"/>
  </si>
  <si>
    <t>財產收入</t>
  </si>
  <si>
    <t>財產孳息</t>
    <phoneticPr fontId="4" type="noConversion"/>
  </si>
  <si>
    <t>廢舊物資售價</t>
    <phoneticPr fontId="4" type="noConversion"/>
  </si>
  <si>
    <t>營業盈餘及事業收入</t>
    <phoneticPr fontId="4" type="noConversion"/>
  </si>
  <si>
    <t>營業盈餘</t>
    <phoneticPr fontId="4" type="noConversion"/>
  </si>
  <si>
    <t>作業賸餘</t>
    <phoneticPr fontId="4" type="noConversion"/>
  </si>
  <si>
    <t>投資收益</t>
    <phoneticPr fontId="4" type="noConversion"/>
  </si>
  <si>
    <t>補助及協助收入</t>
    <phoneticPr fontId="4" type="noConversion"/>
  </si>
  <si>
    <t>補助收入</t>
    <phoneticPr fontId="4" type="noConversion"/>
  </si>
  <si>
    <t>協助收入</t>
    <phoneticPr fontId="4" type="noConversion"/>
  </si>
  <si>
    <t>捐獻及贈與收入</t>
    <phoneticPr fontId="4" type="noConversion"/>
  </si>
  <si>
    <t>自治稅捐收入</t>
    <phoneticPr fontId="4" type="noConversion"/>
  </si>
  <si>
    <t>其他收入</t>
    <phoneticPr fontId="4" type="noConversion"/>
  </si>
  <si>
    <t>資  本  門 (計)</t>
    <phoneticPr fontId="4" type="noConversion"/>
  </si>
  <si>
    <t>財產收入</t>
    <phoneticPr fontId="4" type="noConversion"/>
  </si>
  <si>
    <t>財產售價</t>
    <phoneticPr fontId="4" type="noConversion"/>
  </si>
  <si>
    <t>財產作價</t>
    <phoneticPr fontId="4" type="noConversion"/>
  </si>
  <si>
    <t>資本收回</t>
    <phoneticPr fontId="4" type="noConversion"/>
  </si>
  <si>
    <t>經資門合計</t>
    <phoneticPr fontId="4" type="noConversion"/>
  </si>
  <si>
    <t>暫收代收款</t>
    <phoneticPr fontId="4" type="noConversion"/>
  </si>
  <si>
    <t>收回以前年度歲出款</t>
    <phoneticPr fontId="4" type="noConversion"/>
  </si>
  <si>
    <t>保管款收入</t>
    <phoneticPr fontId="4" type="noConversion"/>
  </si>
  <si>
    <t>短期借款</t>
    <phoneticPr fontId="4" type="noConversion"/>
  </si>
  <si>
    <t>借入款或透支款</t>
    <phoneticPr fontId="4" type="noConversion"/>
  </si>
  <si>
    <t>融資性庫款收入</t>
    <phoneticPr fontId="4" type="noConversion"/>
  </si>
  <si>
    <t>賒借收入</t>
    <phoneticPr fontId="4" type="noConversion"/>
  </si>
  <si>
    <t>本月收入(總計)</t>
    <phoneticPr fontId="4" type="noConversion"/>
  </si>
  <si>
    <t>上期結存</t>
    <phoneticPr fontId="4" type="noConversion"/>
  </si>
  <si>
    <t>收入總計+上期結存</t>
    <phoneticPr fontId="4" type="noConversion"/>
  </si>
  <si>
    <t>度  支  出</t>
    <phoneticPr fontId="4" type="noConversion"/>
  </si>
  <si>
    <t xml:space="preserve"> 度  支  出</t>
    <phoneticPr fontId="4" type="noConversion"/>
  </si>
  <si>
    <t>經 常 門 (計)</t>
    <phoneticPr fontId="4" type="noConversion"/>
  </si>
  <si>
    <t>一般政務支出</t>
    <phoneticPr fontId="4" type="noConversion"/>
  </si>
  <si>
    <t>政權行使支出</t>
    <phoneticPr fontId="4" type="noConversion"/>
  </si>
  <si>
    <t>行政支出</t>
    <phoneticPr fontId="4" type="noConversion"/>
  </si>
  <si>
    <t>民政支出</t>
    <phoneticPr fontId="4" type="noConversion"/>
  </si>
  <si>
    <t>財務支出</t>
    <phoneticPr fontId="4" type="noConversion"/>
  </si>
  <si>
    <t>教育科學文化支出</t>
    <phoneticPr fontId="4" type="noConversion"/>
  </si>
  <si>
    <t>教育支出</t>
    <phoneticPr fontId="4" type="noConversion"/>
  </si>
  <si>
    <t>科學支出</t>
    <phoneticPr fontId="4" type="noConversion"/>
  </si>
  <si>
    <t>文化支出</t>
    <phoneticPr fontId="4" type="noConversion"/>
  </si>
  <si>
    <t>經濟發展支出</t>
    <phoneticPr fontId="4" type="noConversion"/>
  </si>
  <si>
    <t>農業支出</t>
    <phoneticPr fontId="4" type="noConversion"/>
  </si>
  <si>
    <t>工業支出</t>
    <phoneticPr fontId="4" type="noConversion"/>
  </si>
  <si>
    <t>交通支出</t>
    <phoneticPr fontId="4" type="noConversion"/>
  </si>
  <si>
    <t>其他經濟服務支出</t>
    <phoneticPr fontId="4" type="noConversion"/>
  </si>
  <si>
    <t>社會福利支出</t>
    <phoneticPr fontId="4" type="noConversion"/>
  </si>
  <si>
    <t>社會保險支出</t>
    <phoneticPr fontId="4" type="noConversion"/>
  </si>
  <si>
    <t>社會救助支出</t>
    <phoneticPr fontId="4" type="noConversion"/>
  </si>
  <si>
    <t>褔利服務支出</t>
    <phoneticPr fontId="4" type="noConversion"/>
  </si>
  <si>
    <t>國民就業支出</t>
    <phoneticPr fontId="4" type="noConversion"/>
  </si>
  <si>
    <t>醫療保健支出</t>
    <phoneticPr fontId="4" type="noConversion"/>
  </si>
  <si>
    <t>社區發展及環境保護支出</t>
    <phoneticPr fontId="4" type="noConversion"/>
  </si>
  <si>
    <t>社區發展支出</t>
    <phoneticPr fontId="4" type="noConversion"/>
  </si>
  <si>
    <t>環境保護支出</t>
  </si>
  <si>
    <t>退休撫卹支出</t>
    <phoneticPr fontId="4" type="noConversion"/>
  </si>
  <si>
    <t>退休撫卹給付支出</t>
    <phoneticPr fontId="4" type="noConversion"/>
  </si>
  <si>
    <t>退休撫卹業務支出</t>
    <phoneticPr fontId="4" type="noConversion"/>
  </si>
  <si>
    <t>債務支出</t>
    <phoneticPr fontId="4" type="noConversion"/>
  </si>
  <si>
    <t>債務付息支出</t>
    <phoneticPr fontId="4" type="noConversion"/>
  </si>
  <si>
    <t>債務付息事務支出</t>
    <phoneticPr fontId="4" type="noConversion"/>
  </si>
  <si>
    <t>協助及補助支出</t>
    <phoneticPr fontId="4" type="noConversion"/>
  </si>
  <si>
    <t>協助支出</t>
    <phoneticPr fontId="4" type="noConversion"/>
  </si>
  <si>
    <t>其他支出</t>
    <phoneticPr fontId="8" type="noConversion"/>
  </si>
  <si>
    <t>其他支出</t>
    <phoneticPr fontId="4" type="noConversion"/>
  </si>
  <si>
    <t>預撥經費</t>
    <phoneticPr fontId="4" type="noConversion"/>
  </si>
  <si>
    <t>墊付款</t>
    <phoneticPr fontId="4" type="noConversion"/>
  </si>
  <si>
    <t>預付費用</t>
    <phoneticPr fontId="4" type="noConversion"/>
  </si>
  <si>
    <t>退還以前年度歲入款</t>
    <phoneticPr fontId="4" type="noConversion"/>
  </si>
  <si>
    <t>保管款</t>
    <phoneticPr fontId="4" type="noConversion"/>
  </si>
  <si>
    <t>融資性庫款支出</t>
    <phoneticPr fontId="4" type="noConversion"/>
  </si>
  <si>
    <t>債務還本支出</t>
    <phoneticPr fontId="4" type="noConversion"/>
  </si>
  <si>
    <t>本月支出(總計)</t>
    <phoneticPr fontId="4" type="noConversion"/>
  </si>
  <si>
    <t>本期結存</t>
    <phoneticPr fontId="4" type="noConversion"/>
  </si>
  <si>
    <t>支出總計+本期結存</t>
    <phoneticPr fontId="4" type="noConversion"/>
  </si>
  <si>
    <t>加：本月底止未兌付支票款</t>
    <phoneticPr fontId="4" type="noConversion"/>
  </si>
  <si>
    <t>本期公庫實際結存</t>
    <phoneticPr fontId="4" type="noConversion"/>
  </si>
  <si>
    <t>填表</t>
    <phoneticPr fontId="4" type="noConversion"/>
  </si>
  <si>
    <t>審核</t>
    <phoneticPr fontId="4" type="noConversion"/>
  </si>
  <si>
    <t xml:space="preserve">          主辦統計人員</t>
    <phoneticPr fontId="4" type="noConversion"/>
  </si>
  <si>
    <t>機關首長</t>
    <phoneticPr fontId="4" type="noConversion"/>
  </si>
  <si>
    <t xml:space="preserve">          主辦業務人員</t>
    <phoneticPr fontId="4" type="noConversion"/>
  </si>
  <si>
    <r>
      <t>資料來源：</t>
    </r>
    <r>
      <rPr>
        <u/>
        <sz val="13"/>
        <color indexed="10"/>
        <rFont val="標楷體"/>
        <family val="4"/>
        <charset val="136"/>
      </rPr>
      <t>本公所造送公庫收支資料編製。</t>
    </r>
    <phoneticPr fontId="4" type="noConversion"/>
  </si>
  <si>
    <r>
      <t>填表說明：本表編製三份，一份送</t>
    </r>
    <r>
      <rPr>
        <u/>
        <sz val="13"/>
        <color indexed="10"/>
        <rFont val="標楷體"/>
        <family val="4"/>
        <charset val="136"/>
      </rPr>
      <t>臺東縣政府財政處</t>
    </r>
    <r>
      <rPr>
        <sz val="13"/>
        <rFont val="標楷體"/>
        <family val="4"/>
        <charset val="136"/>
      </rPr>
      <t>，一份送本所主計室，一份自存。</t>
    </r>
    <phoneticPr fontId="4" type="noConversion"/>
  </si>
  <si>
    <t>公  開  類</t>
  </si>
  <si>
    <t xml:space="preserve">東河鄉公所清潔隊 </t>
    <phoneticPr fontId="4" type="noConversion"/>
  </si>
  <si>
    <t>月　　　報</t>
  </si>
  <si>
    <r>
      <t>期間終了</t>
    </r>
    <r>
      <rPr>
        <sz val="12"/>
        <rFont val="Times New Roman"/>
        <family val="1"/>
      </rPr>
      <t>15</t>
    </r>
    <r>
      <rPr>
        <sz val="12"/>
        <rFont val="標楷體"/>
        <family val="4"/>
        <charset val="136"/>
      </rPr>
      <t>日內編製</t>
    </r>
    <phoneticPr fontId="4" type="noConversion"/>
  </si>
  <si>
    <t>表   號</t>
    <phoneticPr fontId="4" type="noConversion"/>
  </si>
  <si>
    <t>11252-01-02-3</t>
    <phoneticPr fontId="4" type="noConversion"/>
  </si>
  <si>
    <t xml:space="preserve">臺東縣東河鄉公所資源回收成果統計 </t>
    <phoneticPr fontId="4" type="noConversion"/>
  </si>
  <si>
    <t>項  目  別</t>
    <phoneticPr fontId="4" type="noConversion"/>
  </si>
  <si>
    <t>總   計</t>
    <phoneticPr fontId="46" type="noConversion"/>
  </si>
  <si>
    <t>按清運單位分</t>
    <phoneticPr fontId="4" type="noConversion"/>
  </si>
  <si>
    <t>環保單位
自行清運</t>
    <phoneticPr fontId="4" type="noConversion"/>
  </si>
  <si>
    <t>環保單位
委託清運</t>
    <phoneticPr fontId="4" type="noConversion"/>
  </si>
  <si>
    <t>公私處所
自行或委託清運</t>
    <phoneticPr fontId="4" type="noConversion"/>
  </si>
  <si>
    <t>總  　計</t>
    <phoneticPr fontId="55" type="noConversion"/>
  </si>
  <si>
    <t>紙  類</t>
    <phoneticPr fontId="4" type="noConversion"/>
  </si>
  <si>
    <t>紙容器</t>
    <phoneticPr fontId="4" type="noConversion"/>
  </si>
  <si>
    <t>鋁箔包</t>
    <phoneticPr fontId="4" type="noConversion"/>
  </si>
  <si>
    <t>鋁容器</t>
    <phoneticPr fontId="4" type="noConversion"/>
  </si>
  <si>
    <t>鐵容器</t>
    <phoneticPr fontId="4" type="noConversion"/>
  </si>
  <si>
    <t>其他金屬製品</t>
    <phoneticPr fontId="4" type="noConversion"/>
  </si>
  <si>
    <t>塑膠容器</t>
    <phoneticPr fontId="4" type="noConversion"/>
  </si>
  <si>
    <t>包裝用發泡塑膠</t>
    <phoneticPr fontId="4" type="noConversion"/>
  </si>
  <si>
    <t>其他塑膠製品</t>
    <phoneticPr fontId="4" type="noConversion"/>
  </si>
  <si>
    <t>輪  胎</t>
    <phoneticPr fontId="4" type="noConversion"/>
  </si>
  <si>
    <t>玻璃容器</t>
    <phoneticPr fontId="4" type="noConversion"/>
  </si>
  <si>
    <t>其他玻璃製品</t>
    <phoneticPr fontId="4" type="noConversion"/>
  </si>
  <si>
    <t>照明光源</t>
    <phoneticPr fontId="4" type="noConversion"/>
  </si>
  <si>
    <t>乾電池</t>
    <phoneticPr fontId="4" type="noConversion"/>
  </si>
  <si>
    <t>鉛蓄電池</t>
    <phoneticPr fontId="4" type="noConversion"/>
  </si>
  <si>
    <t>家  電</t>
    <phoneticPr fontId="4" type="noConversion"/>
  </si>
  <si>
    <t>資訊物品</t>
    <phoneticPr fontId="4" type="noConversion"/>
  </si>
  <si>
    <t>光碟片</t>
    <phoneticPr fontId="4" type="noConversion"/>
  </si>
  <si>
    <t>行動電話(含充電器)</t>
    <phoneticPr fontId="4" type="noConversion"/>
  </si>
  <si>
    <t>農藥容器及特殊環境用藥容器</t>
    <phoneticPr fontId="4" type="noConversion"/>
  </si>
  <si>
    <t>舊衣類</t>
    <phoneticPr fontId="4" type="noConversion"/>
  </si>
  <si>
    <t>食用油</t>
    <phoneticPr fontId="4" type="noConversion"/>
  </si>
  <si>
    <t>其  他</t>
    <phoneticPr fontId="4" type="noConversion"/>
  </si>
  <si>
    <t>業務主管人員</t>
    <phoneticPr fontId="4" type="noConversion"/>
  </si>
  <si>
    <t>主辦統計人員</t>
    <phoneticPr fontId="4" type="noConversion"/>
  </si>
  <si>
    <t xml:space="preserve">資料來源：依據本公所提報之資源回收成果統計資料編製。 </t>
    <phoneticPr fontId="4" type="noConversion"/>
  </si>
  <si>
    <t>填表說明：1.本表編製1式3份，1份送會計單位，1份自存，1份送縣環保局。</t>
    <phoneticPr fontId="4" type="noConversion"/>
  </si>
  <si>
    <t>　　　　　2.本表皆以公斤為單位，若無法得其實際重量，折算標準參考編製說明四。</t>
    <phoneticPr fontId="4" type="noConversion"/>
  </si>
  <si>
    <t xml:space="preserve"> 公　開　類 </t>
  </si>
  <si>
    <t>臺東縣東河鄉公所清潔隊</t>
    <phoneticPr fontId="4" type="noConversion"/>
  </si>
  <si>
    <t xml:space="preserve"> 月　　　報 </t>
    <phoneticPr fontId="55" type="noConversion"/>
  </si>
  <si>
    <t xml:space="preserve">期間終了15日內編報 </t>
    <phoneticPr fontId="55" type="noConversion"/>
  </si>
  <si>
    <t>表　　號</t>
    <phoneticPr fontId="4" type="noConversion"/>
  </si>
  <si>
    <t>11251-01-01-3</t>
    <phoneticPr fontId="4" type="noConversion"/>
  </si>
  <si>
    <t>臺東縣東河鄉一般垃圾及廚餘清理狀況</t>
    <phoneticPr fontId="55" type="noConversion"/>
  </si>
  <si>
    <t>一般垃圾</t>
    <phoneticPr fontId="4" type="noConversion"/>
  </si>
  <si>
    <t>廚　　餘</t>
    <phoneticPr fontId="4" type="noConversion"/>
  </si>
  <si>
    <t>事業員工
生活垃圾</t>
    <phoneticPr fontId="4" type="noConversion"/>
  </si>
  <si>
    <t>非例行性
排出垃圾</t>
    <phoneticPr fontId="55" type="noConversion"/>
  </si>
  <si>
    <t>產生量</t>
    <phoneticPr fontId="4" type="noConversion"/>
  </si>
  <si>
    <t>總計</t>
    <phoneticPr fontId="4" type="noConversion"/>
  </si>
  <si>
    <t>環保單位自行清運</t>
    <phoneticPr fontId="55" type="noConversion"/>
  </si>
  <si>
    <t>環保單位委託清運</t>
    <phoneticPr fontId="4" type="noConversion"/>
  </si>
  <si>
    <t>公私處所自行或委託清運</t>
    <phoneticPr fontId="55" type="noConversion"/>
  </si>
  <si>
    <t>處理量</t>
    <phoneticPr fontId="4" type="noConversion"/>
  </si>
  <si>
    <t>　　本月產生垃圾</t>
    <phoneticPr fontId="4" type="noConversion"/>
  </si>
  <si>
    <t>　　過去暫存垃圾</t>
    <phoneticPr fontId="4" type="noConversion"/>
  </si>
  <si>
    <t>焚化</t>
    <phoneticPr fontId="55" type="noConversion"/>
  </si>
  <si>
    <t>計</t>
    <phoneticPr fontId="4" type="noConversion"/>
  </si>
  <si>
    <t>本月產生垃圾</t>
    <phoneticPr fontId="4" type="noConversion"/>
  </si>
  <si>
    <t>過去暫存垃圾</t>
    <phoneticPr fontId="4" type="noConversion"/>
  </si>
  <si>
    <t>衛生掩埋</t>
    <phoneticPr fontId="55" type="noConversion"/>
  </si>
  <si>
    <t>回收再利用</t>
    <phoneticPr fontId="55" type="noConversion"/>
  </si>
  <si>
    <t>堆  肥</t>
    <phoneticPr fontId="4" type="noConversion"/>
  </si>
  <si>
    <t>養  豬</t>
    <phoneticPr fontId="4" type="noConversion"/>
  </si>
  <si>
    <t>其他廚餘再利用</t>
    <phoneticPr fontId="4" type="noConversion"/>
  </si>
  <si>
    <t>其他</t>
    <phoneticPr fontId="55" type="noConversion"/>
  </si>
  <si>
    <t>本月新增暫存量</t>
    <phoneticPr fontId="4" type="noConversion"/>
  </si>
  <si>
    <t>(暫存於東河鄉掩埋場)</t>
    <phoneticPr fontId="8" type="noConversion"/>
  </si>
  <si>
    <t>　　　　審核</t>
    <phoneticPr fontId="4" type="noConversion"/>
  </si>
  <si>
    <t>　　　　　　　　　業務主管人員</t>
    <phoneticPr fontId="4" type="noConversion"/>
  </si>
  <si>
    <t>　　　　　　　機關首長</t>
    <phoneticPr fontId="4" type="noConversion"/>
  </si>
  <si>
    <t>主計審核人員</t>
    <phoneticPr fontId="55" type="noConversion"/>
  </si>
  <si>
    <t>　　　　　　　　　主辦統計人員</t>
    <phoneticPr fontId="4" type="noConversion"/>
  </si>
  <si>
    <t>資料來源：依據本所提報之一般垃圾及廚餘清理狀況資料彙總編製。</t>
    <phoneticPr fontId="4" type="noConversion"/>
  </si>
  <si>
    <t>填表說明：本表編製1式3份，於完成會核程序並經機關長官核章後，1份送會計單位，1份自存，1份送臺東縣環境保護局。</t>
    <phoneticPr fontId="4" type="noConversion"/>
  </si>
  <si>
    <t>公　開　類</t>
  </si>
  <si>
    <t>季　　　報</t>
  </si>
  <si>
    <t>每季終了後20日內編報</t>
    <phoneticPr fontId="4" type="noConversion"/>
  </si>
  <si>
    <t>2522-14-01-2</t>
    <phoneticPr fontId="4" type="noConversion"/>
  </si>
  <si>
    <t>1.本表編製一式三份，一份送縣(市)政府主計處(室)，一份送交通部統計處，一份自存。
2.本表資料包含身心障礙專用停車位。
3.本表資料不含各省(縣)級風景遊樂區停車位。
4.100年(含)起直轄市其都市計畫區外路外之停車位資料併入本表統計。</t>
    <phoneticPr fontId="4" type="noConversion"/>
  </si>
  <si>
    <t>各鄉鎮公所。</t>
  </si>
  <si>
    <t>公開類</t>
    <phoneticPr fontId="4" type="noConversion"/>
  </si>
  <si>
    <t>臺東縣東河鄉公所</t>
    <phoneticPr fontId="4" type="noConversion"/>
  </si>
  <si>
    <t>季報</t>
    <phoneticPr fontId="4" type="noConversion"/>
  </si>
  <si>
    <t>每季終了後10日內編送</t>
    <phoneticPr fontId="4" type="noConversion"/>
  </si>
  <si>
    <t>表號</t>
    <phoneticPr fontId="4" type="noConversion"/>
  </si>
  <si>
    <t>20623-05-01-3</t>
    <phoneticPr fontId="4" type="noConversion"/>
  </si>
  <si>
    <t>臺東縣東河鄉路外停車位概況</t>
    <phoneticPr fontId="4" type="noConversion"/>
  </si>
  <si>
    <t>項目別</t>
    <phoneticPr fontId="4" type="noConversion"/>
  </si>
  <si>
    <t>公有路外停車位</t>
    <phoneticPr fontId="4" type="noConversion"/>
  </si>
  <si>
    <t>私有路外停車位</t>
    <phoneticPr fontId="4" type="noConversion"/>
  </si>
  <si>
    <t>收費</t>
    <phoneticPr fontId="4" type="noConversion"/>
  </si>
  <si>
    <t>不收費</t>
    <phoneticPr fontId="4" type="noConversion"/>
  </si>
  <si>
    <t>小計</t>
    <phoneticPr fontId="4" type="noConversion"/>
  </si>
  <si>
    <t>平面</t>
    <phoneticPr fontId="4" type="noConversion"/>
  </si>
  <si>
    <t>立體</t>
    <phoneticPr fontId="4" type="noConversion"/>
  </si>
  <si>
    <t>大型車</t>
  </si>
  <si>
    <t>小型車</t>
  </si>
  <si>
    <t>機車</t>
  </si>
  <si>
    <t>資料來源：根據本所業務登記資料彙編。</t>
    <phoneticPr fontId="4" type="noConversion"/>
  </si>
  <si>
    <t>填表說明：1.本表編製1式3份，1份送主計室，1份自存，1份送臺東縣政府(交通及觀光發展處-交通事務科)。
　　　　　2.本表資料包含身心障礙專用停車位及電動汽車充電專用停車位。
　　　　　3.本表資料不含建築物附設停車位及風景遊樂區停車位。</t>
    <phoneticPr fontId="4" type="noConversion"/>
  </si>
  <si>
    <t>臺東縣○○鄉(鎮、市)公所</t>
    <phoneticPr fontId="4" type="noConversion"/>
  </si>
  <si>
    <t>1.本表編製一式三份，一份送縣(市)政府主計處(室)，一份送交通部統計處，一份自存。
2.本表資料包含身心障礙專用停車位。
3.本表資料不含各省(縣)級風景遊樂區停車位。</t>
  </si>
  <si>
    <t>各鄉鎮公所或交通大隊。</t>
  </si>
  <si>
    <t>20623-05-02-3</t>
    <phoneticPr fontId="4" type="noConversion"/>
  </si>
  <si>
    <t>臺東縣東河鄉路邊停車位概況</t>
    <phoneticPr fontId="4" type="noConversion"/>
  </si>
  <si>
    <t>臺東縣政府交通及觀光發展處</t>
  </si>
  <si>
    <t>2522-14-04-2</t>
    <phoneticPr fontId="4" type="noConversion"/>
  </si>
  <si>
    <t>1.本表編製一式三份，一份送縣(市)政府主計處(室)，一份送交通部統計處，一份自存。
2.本表資料不含各省(縣)級風景遊樂區停車位。
3.100年(含)起直轄市其都市計畫區外路外之停車位資料併入本表統計。</t>
    <phoneticPr fontId="4" type="noConversion"/>
  </si>
  <si>
    <t>20623-05-03-3</t>
    <phoneticPr fontId="4" type="noConversion"/>
  </si>
  <si>
    <t>臺東縣東河鄉路外停車位概況－身心障礙者專用停車位</t>
    <phoneticPr fontId="4" type="noConversion"/>
  </si>
  <si>
    <t>公有</t>
    <phoneticPr fontId="4" type="noConversion"/>
  </si>
  <si>
    <t>私有</t>
    <phoneticPr fontId="4" type="noConversion"/>
  </si>
  <si>
    <t>總  計</t>
    <phoneticPr fontId="4" type="noConversion"/>
  </si>
  <si>
    <t>填表說明：1.本表編製1式3份，1份送主計室，1份自存，1份送臺東縣政府(交通及觀光發展處-交通事務科)。
　　　　　2.本表資料不含建築物附設停車位及風景遊樂區停車位。</t>
    <phoneticPr fontId="4" type="noConversion"/>
  </si>
  <si>
    <t>臺東縣政府交通及觀光發展處</t>
    <phoneticPr fontId="4" type="noConversion"/>
  </si>
  <si>
    <t>2522-14-05-2</t>
    <phoneticPr fontId="4" type="noConversion"/>
  </si>
  <si>
    <t>1.本表編製一式三份，一份送縣(市)政府主計處(室)，一份送交通部統計處，一份自存。
2.本表資料不含各省(縣)級風景遊樂區停車位。</t>
  </si>
  <si>
    <t>20623-05-04-3</t>
    <phoneticPr fontId="4" type="noConversion"/>
  </si>
  <si>
    <r>
      <rPr>
        <u/>
        <sz val="24"/>
        <color theme="1"/>
        <rFont val="標楷體"/>
        <family val="4"/>
        <charset val="136"/>
      </rPr>
      <t>臺東縣</t>
    </r>
    <r>
      <rPr>
        <sz val="24"/>
        <color theme="1"/>
        <rFont val="標楷體"/>
        <family val="4"/>
        <charset val="136"/>
      </rPr>
      <t>東河鄉路邊停車位概況－身心障礙者專用停車位</t>
    </r>
    <phoneticPr fontId="4" type="noConversion"/>
  </si>
  <si>
    <t>收費</t>
  </si>
  <si>
    <t>不收費</t>
  </si>
  <si>
    <t>小型車</t>
    <phoneticPr fontId="4" type="noConversion"/>
  </si>
  <si>
    <t>填表說明：1.本表編製1式3份，1份送本府主計處，1份送交通部統計處，1份自存。
　　　　　2.本表資料不含建築物附設停車位及風景遊樂區停車位。</t>
    <phoneticPr fontId="4" type="noConversion"/>
  </si>
  <si>
    <t>2522-14-06-2</t>
    <phoneticPr fontId="4" type="noConversion"/>
  </si>
  <si>
    <t>1.本表編製1式3份，1份送本府主計處，1份送交通部統計處，1份自存。
2.本表資料不含風景遊樂區停車位。</t>
    <phoneticPr fontId="4" type="noConversion"/>
  </si>
  <si>
    <t>各鄉鎮市區公所。</t>
    <phoneticPr fontId="4" type="noConversion"/>
  </si>
  <si>
    <t>20623-05-05-3</t>
    <phoneticPr fontId="4" type="noConversion"/>
  </si>
  <si>
    <t>臺東縣東河鄉路外停車位概況－電動汽車充電專用停車位</t>
    <phoneticPr fontId="4" type="noConversion"/>
  </si>
  <si>
    <t>2522-14-07-2</t>
    <phoneticPr fontId="4" type="noConversion"/>
  </si>
  <si>
    <t>1.本表編製1式3份，1份送本府主計處，1份送交通部統計處，1份自存。
2.本表資料不含建築物附設停車位及風景遊樂區停車位。</t>
    <phoneticPr fontId="4" type="noConversion"/>
  </si>
  <si>
    <t>20623-05-06-3</t>
    <phoneticPr fontId="4" type="noConversion"/>
  </si>
  <si>
    <t>臺東縣東河鄉路邊停車位概況－電動汽車充電專用停車位</t>
    <phoneticPr fontId="4" type="noConversion"/>
  </si>
  <si>
    <t>總計</t>
  </si>
  <si>
    <t>20623-05-07-3</t>
    <phoneticPr fontId="4" type="noConversion"/>
  </si>
  <si>
    <t>臺東縣東河鄉孕婦及育有六歲以下兒童者停車位概況</t>
    <phoneticPr fontId="4" type="noConversion"/>
  </si>
  <si>
    <t>場所別</t>
    <phoneticPr fontId="4" type="noConversion"/>
  </si>
  <si>
    <t>汽車停車位</t>
    <phoneticPr fontId="4" type="noConversion"/>
  </si>
  <si>
    <t>法定應設
孕婦及育有六歲以下兒童者停車位</t>
    <phoneticPr fontId="4" type="noConversion"/>
  </si>
  <si>
    <t>已設置
孕婦及育有六歲以下兒童者停車位</t>
    <phoneticPr fontId="4" type="noConversion"/>
  </si>
  <si>
    <t>政府機關（構）及公營事業</t>
  </si>
  <si>
    <t>鐵路車站、航空站及捷運交會轉乘站</t>
  </si>
  <si>
    <t>百貨公司及零售式量販店</t>
  </si>
  <si>
    <t>區域級以上醫院</t>
  </si>
  <si>
    <t>觀光遊樂業之園區</t>
  </si>
  <si>
    <t>其他經各級交通主管機關公告之場所</t>
  </si>
  <si>
    <t>填表說明：1.本表編製1式3份，1份送主計室，1份自存，1份送臺東縣政府(交通及觀光發展處-交通事務科)。
　　　　　2.本表資料不含建築物附設停車位及風景遊樂區停車位。
　　　　　3.同一場域如符合兒童及少年福利與權益保障法第33條之1所列二款以上之場所類別，請於各場所類別分別列計。</t>
    <phoneticPr fontId="4" type="noConversion"/>
  </si>
  <si>
    <t>公開類</t>
  </si>
  <si>
    <t>東河鄉社財課</t>
    <phoneticPr fontId="4" type="noConversion"/>
  </si>
  <si>
    <t>季報</t>
    <phoneticPr fontId="54" type="noConversion"/>
  </si>
  <si>
    <t>每季終了後1個月內編送</t>
    <phoneticPr fontId="55" type="noConversion"/>
  </si>
  <si>
    <t>10730-04-07-3</t>
    <phoneticPr fontId="4" type="noConversion"/>
  </si>
  <si>
    <t>臺東縣東河鄉獨居老人服務概況</t>
    <phoneticPr fontId="55" type="noConversion"/>
  </si>
  <si>
    <t>單位:人、人次</t>
    <phoneticPr fontId="4" type="noConversion"/>
  </si>
  <si>
    <r>
      <t>期底獨居老人人數</t>
    </r>
    <r>
      <rPr>
        <sz val="12"/>
        <rFont val="Times New Roman"/>
        <family val="1"/>
      </rPr>
      <t>(</t>
    </r>
    <r>
      <rPr>
        <sz val="12"/>
        <rFont val="標楷體"/>
        <family val="4"/>
        <charset val="136"/>
      </rPr>
      <t>人</t>
    </r>
    <r>
      <rPr>
        <sz val="12"/>
        <rFont val="Times New Roman"/>
        <family val="1"/>
      </rPr>
      <t>)  (</t>
    </r>
    <r>
      <rPr>
        <sz val="12"/>
        <rFont val="標楷體"/>
        <family val="4"/>
        <charset val="136"/>
      </rPr>
      <t>含具原住民身分</t>
    </r>
    <r>
      <rPr>
        <sz val="12"/>
        <rFont val="Times New Roman"/>
        <family val="1"/>
      </rPr>
      <t>)</t>
    </r>
    <phoneticPr fontId="82" type="noConversion"/>
  </si>
  <si>
    <t>期底具原住民身分
獨居老人人數</t>
    <phoneticPr fontId="54" type="noConversion"/>
  </si>
  <si>
    <r>
      <t>期底安裝緊急救援裝置人數</t>
    </r>
    <r>
      <rPr>
        <sz val="12"/>
        <rFont val="Times New Roman"/>
        <family val="1"/>
      </rPr>
      <t>(</t>
    </r>
    <r>
      <rPr>
        <sz val="12"/>
        <rFont val="標楷體"/>
        <family val="4"/>
        <charset val="136"/>
      </rPr>
      <t>人</t>
    </r>
    <r>
      <rPr>
        <sz val="12"/>
        <rFont val="Times New Roman"/>
        <family val="1"/>
      </rPr>
      <t>)</t>
    </r>
    <phoneticPr fontId="82" type="noConversion"/>
  </si>
  <si>
    <r>
      <t>本</t>
    </r>
    <r>
      <rPr>
        <sz val="12"/>
        <rFont val="Times New Roman"/>
        <family val="1"/>
      </rPr>
      <t xml:space="preserve">  </t>
    </r>
    <r>
      <rPr>
        <sz val="12"/>
        <rFont val="標楷體"/>
        <family val="4"/>
        <charset val="136"/>
      </rPr>
      <t>期</t>
    </r>
    <r>
      <rPr>
        <sz val="12"/>
        <rFont val="Times New Roman"/>
        <family val="1"/>
      </rPr>
      <t xml:space="preserve">  </t>
    </r>
    <r>
      <rPr>
        <sz val="12"/>
        <rFont val="標楷體"/>
        <family val="4"/>
        <charset val="136"/>
      </rPr>
      <t>服</t>
    </r>
    <r>
      <rPr>
        <sz val="12"/>
        <rFont val="Times New Roman"/>
        <family val="1"/>
      </rPr>
      <t xml:space="preserve">  </t>
    </r>
    <r>
      <rPr>
        <sz val="12"/>
        <rFont val="標楷體"/>
        <family val="4"/>
        <charset val="136"/>
      </rPr>
      <t>務</t>
    </r>
    <r>
      <rPr>
        <sz val="12"/>
        <rFont val="Times New Roman"/>
        <family val="1"/>
      </rPr>
      <t xml:space="preserve">  </t>
    </r>
    <r>
      <rPr>
        <sz val="12"/>
        <rFont val="標楷體"/>
        <family val="4"/>
        <charset val="136"/>
      </rPr>
      <t>成</t>
    </r>
    <r>
      <rPr>
        <sz val="12"/>
        <rFont val="Times New Roman"/>
        <family val="1"/>
      </rPr>
      <t xml:space="preserve">  </t>
    </r>
    <r>
      <rPr>
        <sz val="12"/>
        <rFont val="標楷體"/>
        <family val="4"/>
        <charset val="136"/>
      </rPr>
      <t>果</t>
    </r>
    <r>
      <rPr>
        <sz val="12"/>
        <rFont val="Times New Roman"/>
        <family val="1"/>
      </rPr>
      <t xml:space="preserve">  </t>
    </r>
    <r>
      <rPr>
        <sz val="12"/>
        <rFont val="標楷體"/>
        <family val="4"/>
        <charset val="136"/>
      </rPr>
      <t>(人次)</t>
    </r>
    <phoneticPr fontId="82" type="noConversion"/>
  </si>
  <si>
    <t>總     計</t>
    <phoneticPr fontId="55" type="noConversion"/>
  </si>
  <si>
    <r>
      <t>中</t>
    </r>
    <r>
      <rPr>
        <sz val="12"/>
        <rFont val="Times New Roman"/>
        <family val="1"/>
      </rPr>
      <t>(</t>
    </r>
    <r>
      <rPr>
        <sz val="12"/>
        <rFont val="標楷體"/>
        <family val="4"/>
        <charset val="136"/>
      </rPr>
      <t>低</t>
    </r>
    <r>
      <rPr>
        <sz val="12"/>
        <rFont val="Times New Roman"/>
        <family val="1"/>
      </rPr>
      <t>)</t>
    </r>
    <r>
      <rPr>
        <sz val="12"/>
        <rFont val="標楷體"/>
        <family val="4"/>
        <charset val="136"/>
      </rPr>
      <t>收入</t>
    </r>
    <phoneticPr fontId="55" type="noConversion"/>
  </si>
  <si>
    <r>
      <t>一</t>
    </r>
    <r>
      <rPr>
        <sz val="12"/>
        <rFont val="Times New Roman"/>
        <family val="1"/>
      </rPr>
      <t xml:space="preserve">  </t>
    </r>
    <r>
      <rPr>
        <sz val="12"/>
        <rFont val="標楷體"/>
        <family val="4"/>
        <charset val="136"/>
      </rPr>
      <t>般</t>
    </r>
    <r>
      <rPr>
        <sz val="12"/>
        <rFont val="Times New Roman"/>
        <family val="1"/>
      </rPr>
      <t xml:space="preserve">  </t>
    </r>
    <r>
      <rPr>
        <sz val="12"/>
        <rFont val="標楷體"/>
        <family val="1"/>
        <charset val="136"/>
      </rPr>
      <t>戶</t>
    </r>
    <phoneticPr fontId="82" type="noConversion"/>
  </si>
  <si>
    <t>總計</t>
    <phoneticPr fontId="55" type="noConversion"/>
  </si>
  <si>
    <t>總計</t>
    <phoneticPr fontId="82" type="noConversion"/>
  </si>
  <si>
    <t>關懷訪視</t>
    <phoneticPr fontId="4" type="noConversion"/>
  </si>
  <si>
    <t>電話問安</t>
    <phoneticPr fontId="82" type="noConversion"/>
  </si>
  <si>
    <t>就醫協助</t>
    <phoneticPr fontId="82" type="noConversion"/>
  </si>
  <si>
    <t>生活協助</t>
    <phoneticPr fontId="82" type="noConversion"/>
  </si>
  <si>
    <t>長照服務</t>
    <phoneticPr fontId="4" type="noConversion"/>
  </si>
  <si>
    <t>合計</t>
    <phoneticPr fontId="55" type="noConversion"/>
  </si>
  <si>
    <t>男</t>
    <phoneticPr fontId="55" type="noConversion"/>
  </si>
  <si>
    <t>女</t>
    <phoneticPr fontId="55" type="noConversion"/>
  </si>
  <si>
    <t>合計</t>
  </si>
  <si>
    <t>男</t>
    <phoneticPr fontId="4" type="noConversion"/>
  </si>
  <si>
    <t>女</t>
    <phoneticPr fontId="4" type="noConversion"/>
  </si>
  <si>
    <t>合計</t>
    <phoneticPr fontId="4" type="noConversion"/>
  </si>
  <si>
    <t>東河鄉</t>
    <phoneticPr fontId="4" type="noConversion"/>
  </si>
  <si>
    <t>65～69歲</t>
  </si>
  <si>
    <t>70～74歲</t>
  </si>
  <si>
    <t>75～79歲</t>
  </si>
  <si>
    <t>80～84歲</t>
  </si>
  <si>
    <t>85歲以上</t>
  </si>
  <si>
    <t>填表</t>
  </si>
  <si>
    <t>審核</t>
  </si>
  <si>
    <t>業務主管人員</t>
    <phoneticPr fontId="55" type="noConversion"/>
  </si>
  <si>
    <t>機關首長</t>
    <phoneticPr fontId="46" type="noConversion"/>
  </si>
  <si>
    <t>主辦統計人員</t>
  </si>
  <si>
    <t>資料來源：依據本所所報獨居老人服務概況資料彙編。</t>
    <phoneticPr fontId="82" type="noConversion"/>
  </si>
  <si>
    <t>填表說明：本表編製2份，1份送本所主計室，1份送臺東縣政府社會處。</t>
    <phoneticPr fontId="54" type="noConversion"/>
  </si>
  <si>
    <t>表    號</t>
    <phoneticPr fontId="4" type="noConversion"/>
  </si>
  <si>
    <t>臺東縣東河鄉環保人員概況</t>
    <phoneticPr fontId="4" type="noConversion"/>
  </si>
  <si>
    <t>公 開 類</t>
    <phoneticPr fontId="90" type="noConversion"/>
  </si>
  <si>
    <t>編製機關</t>
    <phoneticPr fontId="90" type="noConversion"/>
  </si>
  <si>
    <t>臺東縣東河鄉公所(清潔隊)</t>
    <phoneticPr fontId="46" type="noConversion"/>
  </si>
  <si>
    <t>半 年 報</t>
    <phoneticPr fontId="4" type="noConversion"/>
  </si>
  <si>
    <t>期間終了1個月內編報</t>
    <phoneticPr fontId="90" type="noConversion"/>
  </si>
  <si>
    <t>表    號</t>
    <phoneticPr fontId="90" type="noConversion"/>
  </si>
  <si>
    <t>總　　　　　計</t>
    <phoneticPr fontId="90" type="noConversion"/>
  </si>
  <si>
    <t>　衛　生　掩　埋　場</t>
    <phoneticPr fontId="90" type="noConversion"/>
  </si>
  <si>
    <t>　堆　　肥　　場</t>
    <phoneticPr fontId="90" type="noConversion"/>
  </si>
  <si>
    <t>　堆　　置　　場</t>
  </si>
  <si>
    <t>　子　母　式　垃　圾　車</t>
    <phoneticPr fontId="90" type="noConversion"/>
  </si>
  <si>
    <t>　密　封　式　垃　圾　車</t>
    <phoneticPr fontId="90" type="noConversion"/>
  </si>
  <si>
    <t>框
式
垃
圾
車</t>
    <phoneticPr fontId="90" type="noConversion"/>
  </si>
  <si>
    <t xml:space="preserve"> 計　</t>
    <phoneticPr fontId="90" type="noConversion"/>
  </si>
  <si>
    <t xml:space="preserve"> 資 源 (含 廚 餘) 回 收 垃 圾 車</t>
    <phoneticPr fontId="90" type="noConversion"/>
  </si>
  <si>
    <t xml:space="preserve"> 其　它　</t>
    <phoneticPr fontId="90" type="noConversion"/>
  </si>
  <si>
    <t>　水　肥　車</t>
    <phoneticPr fontId="90" type="noConversion"/>
  </si>
  <si>
    <t>　清　溝　( 溝　泥 )　車</t>
    <phoneticPr fontId="90" type="noConversion"/>
  </si>
  <si>
    <t>　掃　( 洗 )　街　車</t>
    <phoneticPr fontId="90" type="noConversion"/>
  </si>
  <si>
    <t>填表</t>
    <phoneticPr fontId="90" type="noConversion"/>
  </si>
  <si>
    <t>審核</t>
    <phoneticPr fontId="90" type="noConversion"/>
  </si>
  <si>
    <t>業務主管人員</t>
    <phoneticPr fontId="90" type="noConversion"/>
  </si>
  <si>
    <t>機關首長</t>
    <phoneticPr fontId="90" type="noConversion"/>
  </si>
  <si>
    <t>主辦統計人員</t>
    <phoneticPr fontId="90" type="noConversion"/>
  </si>
  <si>
    <t>公 開 類</t>
  </si>
  <si>
    <t>編製機關</t>
  </si>
  <si>
    <t>臺東縣東河鄉公所建設課</t>
    <phoneticPr fontId="93" type="noConversion"/>
  </si>
  <si>
    <t>年    報</t>
  </si>
  <si>
    <t>次年2月15日前編送</t>
    <phoneticPr fontId="58" type="noConversion"/>
  </si>
  <si>
    <t>表　　號</t>
  </si>
  <si>
    <t>臺東縣東河鄉都市計畫區域內公共工程實施數量</t>
    <phoneticPr fontId="58" type="noConversion"/>
  </si>
  <si>
    <t>道</t>
  </si>
  <si>
    <t>路</t>
  </si>
  <si>
    <t>(包</t>
  </si>
  <si>
    <t>括</t>
  </si>
  <si>
    <t>廣</t>
  </si>
  <si>
    <t>場)</t>
  </si>
  <si>
    <t>（平方公尺）</t>
  </si>
  <si>
    <r>
      <t>橋</t>
    </r>
    <r>
      <rPr>
        <sz val="12"/>
        <rFont val="新細明體"/>
        <family val="1"/>
        <charset val="136"/>
      </rPr>
      <t xml:space="preserve">               </t>
    </r>
    <r>
      <rPr>
        <sz val="12"/>
        <rFont val="標楷體"/>
        <family val="4"/>
        <charset val="136"/>
      </rPr>
      <t>梁</t>
    </r>
  </si>
  <si>
    <t>下     水      道</t>
  </si>
  <si>
    <t>公      園</t>
  </si>
  <si>
    <t>瀝青路面</t>
  </si>
  <si>
    <t>水泥混凝土路面</t>
  </si>
  <si>
    <t>石子路面</t>
  </si>
  <si>
    <t>沙土路面</t>
  </si>
  <si>
    <t>鋼筋混凝土橋</t>
  </si>
  <si>
    <t>其他</t>
  </si>
  <si>
    <t>雨水下水道</t>
  </si>
  <si>
    <t>污水下水道</t>
  </si>
  <si>
    <t>都市計畫區別</t>
  </si>
  <si>
    <t>新闢</t>
  </si>
  <si>
    <t>拓寬</t>
  </si>
  <si>
    <t>舖裝</t>
  </si>
  <si>
    <t>座</t>
  </si>
  <si>
    <t>面 積</t>
  </si>
  <si>
    <t>抽水站</t>
  </si>
  <si>
    <t>排水幹支線</t>
  </si>
  <si>
    <t>污水處理廠</t>
  </si>
  <si>
    <t>污水幹支線</t>
  </si>
  <si>
    <t>處</t>
  </si>
  <si>
    <t>(平方公尺)</t>
  </si>
  <si>
    <r>
      <t>抽水量(m</t>
    </r>
    <r>
      <rPr>
        <vertAlign val="superscript"/>
        <sz val="12"/>
        <rFont val="標楷體"/>
        <family val="4"/>
        <charset val="136"/>
      </rPr>
      <t>3</t>
    </r>
    <r>
      <rPr>
        <sz val="12"/>
        <rFont val="標楷體"/>
        <family val="4"/>
        <charset val="136"/>
      </rPr>
      <t>/秒)</t>
    </r>
  </si>
  <si>
    <t>(公尺)</t>
  </si>
  <si>
    <r>
      <t>處理量(m</t>
    </r>
    <r>
      <rPr>
        <vertAlign val="superscript"/>
        <sz val="12"/>
        <rFont val="標楷體"/>
        <family val="4"/>
        <charset val="136"/>
      </rPr>
      <t>3</t>
    </r>
    <r>
      <rPr>
        <sz val="12"/>
        <rFont val="標楷體"/>
        <family val="4"/>
        <charset val="136"/>
      </rPr>
      <t>/日)</t>
    </r>
  </si>
  <si>
    <t>總　　計</t>
  </si>
  <si>
    <t xml:space="preserve"> </t>
  </si>
  <si>
    <t>業務主管人員</t>
  </si>
  <si>
    <t>機關首長</t>
  </si>
  <si>
    <t>資料來源：依據本所資料彙編。</t>
  </si>
  <si>
    <t>填表說明：本表編製3份，經陳核後，1份送主計室，1份自存外，1份送臺東縣政府建設處。</t>
    <phoneticPr fontId="93" type="noConversion"/>
  </si>
  <si>
    <t>公　開　類</t>
    <phoneticPr fontId="58" type="noConversion"/>
  </si>
  <si>
    <t>年　    報</t>
    <phoneticPr fontId="58" type="noConversion"/>
  </si>
  <si>
    <t xml:space="preserve"> 中華民國 113 年底</t>
    <phoneticPr fontId="8" type="noConversion"/>
  </si>
  <si>
    <t xml:space="preserve">  公　園</t>
  </si>
  <si>
    <t xml:space="preserve">  綠　地</t>
  </si>
  <si>
    <t xml:space="preserve">  廣　場</t>
  </si>
  <si>
    <t>兒童遊樂場</t>
  </si>
  <si>
    <t>體育場</t>
  </si>
  <si>
    <t>道路、人行步道</t>
  </si>
  <si>
    <t xml:space="preserve">  停車場</t>
  </si>
  <si>
    <t xml:space="preserve">  加油站</t>
  </si>
  <si>
    <t xml:space="preserve">  市　場</t>
  </si>
  <si>
    <t xml:space="preserve">  學　校</t>
  </si>
  <si>
    <t>社教機構</t>
  </si>
  <si>
    <t xml:space="preserve"> 總　　　計</t>
    <phoneticPr fontId="58" type="noConversion"/>
  </si>
  <si>
    <t>醫療衛生機構</t>
  </si>
  <si>
    <t>機關用地</t>
  </si>
  <si>
    <t xml:space="preserve">  墓 地</t>
  </si>
  <si>
    <t>郵政、電信用地</t>
  </si>
  <si>
    <t>民用航空站、機場</t>
  </si>
  <si>
    <t>溝渠河道</t>
  </si>
  <si>
    <t>港埠用地</t>
  </si>
  <si>
    <t>環保設施用地</t>
  </si>
  <si>
    <t>其他用地</t>
  </si>
  <si>
    <t xml:space="preserve"> 填表</t>
  </si>
  <si>
    <t xml:space="preserve">  審核</t>
  </si>
  <si>
    <t xml:space="preserve">  機關首長</t>
  </si>
  <si>
    <t>中華民國114年2月4日 編製</t>
    <phoneticPr fontId="93" type="noConversion"/>
  </si>
  <si>
    <t xml:space="preserve"> 2359-01-06-3</t>
    <phoneticPr fontId="93" type="noConversion"/>
  </si>
  <si>
    <t>臺東縣東河鄉都市計畫公共設施用地已闢建面積</t>
    <phoneticPr fontId="93" type="noConversion"/>
  </si>
  <si>
    <t>單位:公頃</t>
  </si>
  <si>
    <t>總   計</t>
  </si>
  <si>
    <t>公　園</t>
  </si>
  <si>
    <t>綠　地</t>
  </si>
  <si>
    <t>廣　場</t>
  </si>
  <si>
    <t>停車場</t>
  </si>
  <si>
    <t>加油站</t>
  </si>
  <si>
    <t>市　場</t>
  </si>
  <si>
    <t>學　校</t>
  </si>
  <si>
    <t>總　計</t>
  </si>
  <si>
    <t>墓  地</t>
  </si>
  <si>
    <t>變電所、電力專業用地</t>
    <phoneticPr fontId="93" type="noConversion"/>
  </si>
  <si>
    <t>捷運系統、交通、
車站鐵路</t>
  </si>
  <si>
    <t>資料來源：依據本所業務登記資料彙編。</t>
  </si>
  <si>
    <r>
      <t>填表說明：本表編製</t>
    </r>
    <r>
      <rPr>
        <sz val="12"/>
        <rFont val="Times New Roman"/>
        <family val="1"/>
      </rPr>
      <t>3</t>
    </r>
    <r>
      <rPr>
        <sz val="12"/>
        <rFont val="標楷體"/>
        <family val="4"/>
        <charset val="136"/>
      </rPr>
      <t>份，經陳核後，</t>
    </r>
    <r>
      <rPr>
        <sz val="12"/>
        <rFont val="Times New Roman"/>
        <family val="1"/>
      </rPr>
      <t>1</t>
    </r>
    <r>
      <rPr>
        <sz val="12"/>
        <rFont val="標楷體"/>
        <family val="4"/>
        <charset val="136"/>
      </rPr>
      <t>份送主計室，1份自存，1份送臺東縣政府建設處。</t>
    </r>
    <phoneticPr fontId="93" type="noConversion"/>
  </si>
  <si>
    <t>臺東縣東河鄉都市計畫區域內現有已開闢道路長度及面積暨橋梁座數、自行車道長度</t>
    <phoneticPr fontId="58" type="noConversion"/>
  </si>
  <si>
    <t>總       計</t>
  </si>
  <si>
    <t>瀝青或水泥混凝土路面</t>
  </si>
  <si>
    <t>碎石路面或砂土路面</t>
  </si>
  <si>
    <t>橋梁
(座)</t>
  </si>
  <si>
    <t>自行車道長度（公尺）</t>
  </si>
  <si>
    <t>面   積(平方公尺)</t>
  </si>
  <si>
    <t>長度</t>
  </si>
  <si>
    <t>車輛可行駛
之路面</t>
  </si>
  <si>
    <t>人行道</t>
  </si>
  <si>
    <t>總    計</t>
    <phoneticPr fontId="58" type="noConversion"/>
  </si>
  <si>
    <t>資料來源：依據本所實施都市計畫區域之登記資料彙編。</t>
  </si>
  <si>
    <t>填表說明：1.本表編製3份，經陳核後，1份送主計室，1份自存外，1份送臺東縣政府建設處。</t>
    <phoneticPr fontId="93" type="noConversion"/>
  </si>
  <si>
    <t xml:space="preserve">          2.本表所填為年底靜態資料(累計數)，不是年度數字。</t>
  </si>
  <si>
    <t xml:space="preserve">          3.各欄面積應等於或大於長度乘6之積。</t>
  </si>
  <si>
    <t xml:space="preserve">          4.表內各類道路填報如較上年底數字減少時，其原因應在備註欄內說明(如碎石路面改舖瀝青路面‧‧‧等)。</t>
  </si>
  <si>
    <t xml:space="preserve">          5.現有道路以路面寬度在6公尺以上者為限。</t>
  </si>
  <si>
    <t>114 年 12月   ( 114 年度)</t>
    <phoneticPr fontId="4" type="noConversion"/>
  </si>
  <si>
    <t xml:space="preserve"> 中華民國 114 年 12 月                      單位：公斤</t>
    <phoneticPr fontId="55" type="noConversion"/>
  </si>
  <si>
    <t xml:space="preserve"> 中華民國 114 年 12 月                                  單位：公噸</t>
    <phoneticPr fontId="55" type="noConversion"/>
  </si>
  <si>
    <r>
      <t>中華民國114年第4季</t>
    </r>
    <r>
      <rPr>
        <sz val="11"/>
        <rFont val="Times New Roman"/>
        <family val="1"/>
      </rPr>
      <t>(</t>
    </r>
    <r>
      <rPr>
        <sz val="11"/>
        <rFont val="標楷體"/>
        <family val="4"/>
        <charset val="136"/>
      </rPr>
      <t>10月至12月</t>
    </r>
    <r>
      <rPr>
        <sz val="11"/>
        <rFont val="Times New Roman"/>
        <family val="1"/>
      </rPr>
      <t xml:space="preserve">)                                                                             </t>
    </r>
    <phoneticPr fontId="81" type="noConversion"/>
  </si>
  <si>
    <t>中華民國115年1月6日編製</t>
    <phoneticPr fontId="8" type="noConversion"/>
  </si>
  <si>
    <t>獨居老人服務概況(114年第四季)</t>
    <phoneticPr fontId="4" type="noConversion"/>
  </si>
  <si>
    <t>20535-01-01-3</t>
    <phoneticPr fontId="93" type="noConversion"/>
  </si>
  <si>
    <t>中華民國 114 年</t>
    <phoneticPr fontId="8" type="noConversion"/>
  </si>
  <si>
    <t>中華民國115年1月2日 編製</t>
    <phoneticPr fontId="8" type="noConversion"/>
  </si>
  <si>
    <t>都市計畫區域內公共工程實施數量</t>
    <phoneticPr fontId="4" type="noConversion"/>
  </si>
  <si>
    <t>都市計畫區域內公共工程實施數量(114年)</t>
    <phoneticPr fontId="4" type="noConversion"/>
  </si>
  <si>
    <t xml:space="preserve"> 公　開　類</t>
  </si>
  <si>
    <t xml:space="preserve"> 年　    報</t>
    <phoneticPr fontId="4" type="noConversion"/>
  </si>
  <si>
    <t>次年2月15日前編送</t>
    <phoneticPr fontId="4" type="noConversion"/>
  </si>
  <si>
    <t>11920-01-04-3</t>
    <phoneticPr fontId="4" type="noConversion"/>
  </si>
  <si>
    <t xml:space="preserve"> 中華民國             年底</t>
    <phoneticPr fontId="4" type="noConversion"/>
  </si>
  <si>
    <t>單位：公頃</t>
    <phoneticPr fontId="4" type="noConversion"/>
  </si>
  <si>
    <t>都市計畫區別</t>
    <phoneticPr fontId="4" type="noConversion"/>
  </si>
  <si>
    <t>總    計</t>
    <phoneticPr fontId="4" type="noConversion"/>
  </si>
  <si>
    <t>兒童遊樂場</t>
    <phoneticPr fontId="4" type="noConversion"/>
  </si>
  <si>
    <t>體育場</t>
    <phoneticPr fontId="4" type="noConversion"/>
  </si>
  <si>
    <t>道路、人行步道</t>
    <phoneticPr fontId="4" type="noConversion"/>
  </si>
  <si>
    <t>社教機構</t>
    <phoneticPr fontId="4" type="noConversion"/>
  </si>
  <si>
    <t>醫療衛生機構</t>
    <phoneticPr fontId="4" type="noConversion"/>
  </si>
  <si>
    <t>機關用地</t>
    <phoneticPr fontId="4" type="noConversion"/>
  </si>
  <si>
    <t>變電所、電力專業用地</t>
    <phoneticPr fontId="4" type="noConversion"/>
  </si>
  <si>
    <t>郵政、電信用地</t>
    <phoneticPr fontId="4" type="noConversion"/>
  </si>
  <si>
    <t>民用航空站、機場</t>
    <phoneticPr fontId="4" type="noConversion"/>
  </si>
  <si>
    <t>溝渠河道</t>
    <phoneticPr fontId="4" type="noConversion"/>
  </si>
  <si>
    <t>港埠用地</t>
    <phoneticPr fontId="4" type="noConversion"/>
  </si>
  <si>
    <t>捷運系統、交通、車站鐵路</t>
    <phoneticPr fontId="4" type="noConversion"/>
  </si>
  <si>
    <t>環保設施用地</t>
    <phoneticPr fontId="4" type="noConversion"/>
  </si>
  <si>
    <t>其他用地</t>
    <phoneticPr fontId="4" type="noConversion"/>
  </si>
  <si>
    <t>臺東縣東河鄉都市計畫公共設施用地已取得面積</t>
    <phoneticPr fontId="4" type="noConversion"/>
  </si>
  <si>
    <t>臺東縣東河鄉都市計畫公共設施用地已取得面積(續)</t>
    <phoneticPr fontId="4" type="noConversion"/>
  </si>
  <si>
    <t xml:space="preserve"> 中華民國     114   年底</t>
    <phoneticPr fontId="4" type="noConversion"/>
  </si>
  <si>
    <r>
      <t xml:space="preserve">  </t>
    </r>
    <r>
      <rPr>
        <sz val="10"/>
        <color indexed="10"/>
        <rFont val="標楷體"/>
        <family val="4"/>
        <charset val="136"/>
      </rPr>
      <t>業務主管人員</t>
    </r>
    <phoneticPr fontId="4" type="noConversion"/>
  </si>
  <si>
    <r>
      <t xml:space="preserve">  </t>
    </r>
    <r>
      <rPr>
        <sz val="10"/>
        <color indexed="10"/>
        <rFont val="標楷體"/>
        <family val="4"/>
        <charset val="136"/>
      </rPr>
      <t>機關首長</t>
    </r>
    <phoneticPr fontId="4" type="noConversion"/>
  </si>
  <si>
    <t xml:space="preserve">  主辦統計人員</t>
    <phoneticPr fontId="4" type="noConversion"/>
  </si>
  <si>
    <t>資料來源：依據本所資料彙編。</t>
    <phoneticPr fontId="4" type="noConversion"/>
  </si>
  <si>
    <t>填表說明：本表編製3份，經陳核後，1份送主計室，1份自存外，1份送臺東縣政府建設處。</t>
    <phoneticPr fontId="4" type="noConversion"/>
  </si>
  <si>
    <t>中華民國 115 年 1 月 2 日編製</t>
    <phoneticPr fontId="8" type="noConversion"/>
  </si>
  <si>
    <t>11920-01-06-3</t>
    <phoneticPr fontId="4" type="noConversion"/>
  </si>
  <si>
    <t>單位:公頃</t>
    <phoneticPr fontId="4" type="noConversion"/>
  </si>
  <si>
    <t>總   計</t>
    <phoneticPr fontId="4" type="noConversion"/>
  </si>
  <si>
    <t>公　園</t>
    <phoneticPr fontId="4" type="noConversion"/>
  </si>
  <si>
    <t>綠　地</t>
    <phoneticPr fontId="4" type="noConversion"/>
  </si>
  <si>
    <t>廣　場</t>
    <phoneticPr fontId="4" type="noConversion"/>
  </si>
  <si>
    <t>停車場</t>
    <phoneticPr fontId="4" type="noConversion"/>
  </si>
  <si>
    <t>加油站</t>
    <phoneticPr fontId="4" type="noConversion"/>
  </si>
  <si>
    <t>市　場</t>
    <phoneticPr fontId="4" type="noConversion"/>
  </si>
  <si>
    <t>學　校</t>
    <phoneticPr fontId="4" type="noConversion"/>
  </si>
  <si>
    <t>墓  地</t>
    <phoneticPr fontId="4" type="noConversion"/>
  </si>
  <si>
    <r>
      <t xml:space="preserve"> </t>
    </r>
    <r>
      <rPr>
        <sz val="12"/>
        <color indexed="10"/>
        <rFont val="標楷體"/>
        <family val="4"/>
        <charset val="136"/>
      </rPr>
      <t>機關首長</t>
    </r>
    <phoneticPr fontId="4" type="noConversion"/>
  </si>
  <si>
    <t>臺東縣東河鄉都市計畫公共設施用地已闢建面積</t>
    <phoneticPr fontId="4" type="noConversion"/>
  </si>
  <si>
    <t>臺東縣東河鄉都市計畫公共設施用地已闢建面積(續)</t>
    <phoneticPr fontId="4" type="noConversion"/>
  </si>
  <si>
    <t>臺東縣東河鄉公所建設課</t>
    <phoneticPr fontId="4" type="noConversion"/>
  </si>
  <si>
    <t xml:space="preserve"> 中華民國   114   年底</t>
    <phoneticPr fontId="4" type="noConversion"/>
  </si>
  <si>
    <t>總　　　計</t>
    <phoneticPr fontId="4" type="noConversion"/>
  </si>
  <si>
    <t>11920-01-07-3</t>
    <phoneticPr fontId="93" type="noConversion"/>
  </si>
  <si>
    <t>中華民國 114 年底</t>
    <phoneticPr fontId="8" type="noConversion"/>
  </si>
  <si>
    <t>都市計畫公共設施用地已取得面積</t>
    <phoneticPr fontId="4" type="noConversion"/>
  </si>
  <si>
    <t>都市計畫公共設施用地已闢建面積</t>
    <phoneticPr fontId="4" type="noConversion"/>
  </si>
  <si>
    <t>都市計畫區域內現有已開闢道路長度及面積暨橋梁座數、自行車道長度</t>
    <phoneticPr fontId="4" type="noConversion"/>
  </si>
  <si>
    <t>都市計畫公共設施用地已取得面積(114年)</t>
    <phoneticPr fontId="4" type="noConversion"/>
  </si>
  <si>
    <t>都市計畫公共設施用地已闢建面積(114年)</t>
    <phoneticPr fontId="4" type="noConversion"/>
  </si>
  <si>
    <t>都市計畫區域內現有已開闢道路長度及面積暨橋梁座數、自行車道長度(114年)</t>
    <phoneticPr fontId="4" type="noConversion"/>
  </si>
  <si>
    <r>
      <t>中華民國</t>
    </r>
    <r>
      <rPr>
        <u/>
        <sz val="12"/>
        <rFont val="標楷體"/>
        <family val="4"/>
        <charset val="136"/>
      </rPr>
      <t xml:space="preserve"> 114  </t>
    </r>
    <r>
      <rPr>
        <sz val="12"/>
        <rFont val="標楷體"/>
        <family val="4"/>
        <charset val="136"/>
      </rPr>
      <t>年第</t>
    </r>
    <r>
      <rPr>
        <u/>
        <sz val="12"/>
        <rFont val="標楷體"/>
        <family val="4"/>
        <charset val="136"/>
      </rPr>
      <t xml:space="preserve"> 4 </t>
    </r>
    <r>
      <rPr>
        <sz val="12"/>
        <rFont val="標楷體"/>
        <family val="4"/>
        <charset val="136"/>
      </rPr>
      <t>季底</t>
    </r>
    <phoneticPr fontId="4" type="noConversion"/>
  </si>
  <si>
    <t>填表　　　　　　　　　　　　審核　　　　　　　　　　　　業務主管人員　　　　　　　　　　　　機關首長
　　　　　　　　　　　　　　　　　　　　　　　　　　　　主辦統計人員　　　　　　　　　　　　　　　　　　中華民國115年1月5日編製</t>
    <phoneticPr fontId="4" type="noConversion"/>
  </si>
  <si>
    <r>
      <t>中華民國</t>
    </r>
    <r>
      <rPr>
        <u/>
        <sz val="12"/>
        <color theme="1"/>
        <rFont val="標楷體"/>
        <family val="4"/>
        <charset val="136"/>
      </rPr>
      <t xml:space="preserve"> 114  </t>
    </r>
    <r>
      <rPr>
        <sz val="12"/>
        <color theme="1"/>
        <rFont val="標楷體"/>
        <family val="4"/>
        <charset val="136"/>
      </rPr>
      <t>年第</t>
    </r>
    <r>
      <rPr>
        <u/>
        <sz val="12"/>
        <color theme="1"/>
        <rFont val="標楷體"/>
        <family val="4"/>
        <charset val="136"/>
      </rPr>
      <t xml:space="preserve"> 4 </t>
    </r>
    <r>
      <rPr>
        <sz val="12"/>
        <color theme="1"/>
        <rFont val="標楷體"/>
        <family val="4"/>
        <charset val="136"/>
      </rPr>
      <t>季底</t>
    </r>
    <phoneticPr fontId="4" type="noConversion"/>
  </si>
  <si>
    <r>
      <t>中華民國</t>
    </r>
    <r>
      <rPr>
        <u/>
        <sz val="12"/>
        <color theme="1"/>
        <rFont val="標楷體"/>
        <family val="4"/>
        <charset val="136"/>
      </rPr>
      <t xml:space="preserve"> 114 </t>
    </r>
    <r>
      <rPr>
        <sz val="12"/>
        <color theme="1"/>
        <rFont val="標楷體"/>
        <family val="4"/>
        <charset val="136"/>
      </rPr>
      <t>年第</t>
    </r>
    <r>
      <rPr>
        <u/>
        <sz val="12"/>
        <color theme="1"/>
        <rFont val="標楷體"/>
        <family val="4"/>
        <charset val="136"/>
      </rPr>
      <t xml:space="preserve"> 4 </t>
    </r>
    <r>
      <rPr>
        <sz val="12"/>
        <color theme="1"/>
        <rFont val="標楷體"/>
        <family val="4"/>
        <charset val="136"/>
      </rPr>
      <t>季底</t>
    </r>
    <phoneticPr fontId="4" type="noConversion"/>
  </si>
  <si>
    <t>填表　　　　　　　　　　　　審核　　　　　　　　　　　　業務主管人員　　　　　　　　　　　　機關首長
　　　　　　　　　　　　　　　　　　　　　　　　　　　　主辦統計人員　　　　　　　　　　　　　　　 　　中華民國115年1月5日編製</t>
    <phoneticPr fontId="4" type="noConversion"/>
  </si>
  <si>
    <t>填表　　　　　　　　　　　　審核　　　　　　　　　　　　業務主管人員　　　　　　　　　　　　機關首長
　　　　　　　　　　　　　　　　　　　　　　　　　　　　主辦統計人員　　　　　　　　　　　　　　　中華民國115年1月5日編製</t>
    <phoneticPr fontId="4" type="noConversion"/>
  </si>
  <si>
    <t>填表　　　　　　　　　　　　審核　　　　　　　　　　　　業務主管人員　　　　　　　　　　　　機關首長　　　　　　　　　　　　
　　　　　　　　　　　　　　　　　　　　　　　　　　　　主辦統計人員　　　　　　　　　　　　　　　　　　　　　中華民國115年1月5日編製</t>
    <phoneticPr fontId="4" type="noConversion"/>
  </si>
  <si>
    <t>填表　　　　　　　　審核　　　　　　   　      業務主管人員　　 　　　　　              　機關首長
　　　　　　　　　　　　　　　　　　           主辦統計人員　　　　　　　　　　　　　　　　　　　　　　              　中華民國115年1月5日編製</t>
    <phoneticPr fontId="4" type="noConversion"/>
  </si>
  <si>
    <t>填表　　　　　　　　　　　　審核　　　　　　　　　　          　　業務主管人員　　 　　　　　       　　　　機關首長
　　　　　　　　　　　　　　　　　　　　　　　　　　　          　主辦統計人員　　　　　　　　　　　                 　中華民國115年1月5日編製</t>
    <phoneticPr fontId="4" type="noConversion"/>
  </si>
  <si>
    <t>路邊停車位概況</t>
    <phoneticPr fontId="4" type="noConversion"/>
  </si>
  <si>
    <t>路外停車位概況－身心障礙者專用停車位</t>
    <phoneticPr fontId="4" type="noConversion"/>
  </si>
  <si>
    <t>路邊停車位概況－身心障礙者專用停車位</t>
    <phoneticPr fontId="4" type="noConversion"/>
  </si>
  <si>
    <t>路外停車位概況－電動汽車充電專用停車位</t>
    <phoneticPr fontId="4" type="noConversion"/>
  </si>
  <si>
    <t>路邊停車位概況－電動汽車充電專用停車位</t>
    <phoneticPr fontId="4" type="noConversion"/>
  </si>
  <si>
    <t>孕婦及育有六歲以下兒童者停車位概況</t>
    <phoneticPr fontId="4" type="noConversion"/>
  </si>
  <si>
    <t>路外停車位概況(114年第四季)</t>
    <phoneticPr fontId="4" type="noConversion"/>
  </si>
  <si>
    <t>路邊停車位概況(114年第四季)</t>
    <phoneticPr fontId="4" type="noConversion"/>
  </si>
  <si>
    <t>路外停車位概況－身心障礙者專用停車位(114年第四季)</t>
    <phoneticPr fontId="4" type="noConversion"/>
  </si>
  <si>
    <t>路邊停車位概況－身心障礙者專用停車位(114年第四季)</t>
    <phoneticPr fontId="4" type="noConversion"/>
  </si>
  <si>
    <t>路外停車位概況－電動汽車充電專用停車位(114年第四季)</t>
    <phoneticPr fontId="4" type="noConversion"/>
  </si>
  <si>
    <t>路邊停車位概況－電動汽車充電專用停車位(114年第四季)</t>
    <phoneticPr fontId="4" type="noConversion"/>
  </si>
  <si>
    <t>孕婦及育有六歲以下兒童者停車位概況(114年第四季)</t>
    <phoneticPr fontId="4" type="noConversion"/>
  </si>
  <si>
    <t>中華民國115年1月5日編製</t>
    <phoneticPr fontId="8" type="noConversion"/>
  </si>
  <si>
    <t>中華民國115年1月5日編製</t>
    <phoneticPr fontId="55" type="noConversion"/>
  </si>
  <si>
    <t>資源回收量</t>
    <phoneticPr fontId="4" type="noConversion"/>
  </si>
  <si>
    <t>資源回收量(114年12月)</t>
    <phoneticPr fontId="4" type="noConversion"/>
  </si>
  <si>
    <t>一般垃圾及廚餘清理狀況(114年12月)</t>
    <phoneticPr fontId="4" type="noConversion"/>
  </si>
  <si>
    <r>
      <t>公</t>
    </r>
    <r>
      <rPr>
        <sz val="14"/>
        <rFont val="Times New Roman"/>
        <family val="1"/>
      </rPr>
      <t xml:space="preserve">  </t>
    </r>
    <r>
      <rPr>
        <sz val="14"/>
        <rFont val="標楷體"/>
        <family val="4"/>
        <charset val="136"/>
      </rPr>
      <t>開</t>
    </r>
    <r>
      <rPr>
        <sz val="14"/>
        <rFont val="Times New Roman"/>
        <family val="1"/>
      </rPr>
      <t xml:space="preserve">  </t>
    </r>
    <r>
      <rPr>
        <sz val="14"/>
        <rFont val="標楷體"/>
        <family val="4"/>
        <charset val="136"/>
      </rPr>
      <t>類</t>
    </r>
    <phoneticPr fontId="4" type="noConversion"/>
  </si>
  <si>
    <r>
      <t>半</t>
    </r>
    <r>
      <rPr>
        <sz val="14"/>
        <rFont val="Times New Roman"/>
        <family val="1"/>
      </rPr>
      <t xml:space="preserve">  </t>
    </r>
    <r>
      <rPr>
        <sz val="14"/>
        <rFont val="標楷體"/>
        <family val="4"/>
        <charset val="136"/>
      </rPr>
      <t>年</t>
    </r>
    <r>
      <rPr>
        <sz val="14"/>
        <rFont val="Times New Roman"/>
        <family val="1"/>
      </rPr>
      <t xml:space="preserve">  </t>
    </r>
    <r>
      <rPr>
        <sz val="14"/>
        <rFont val="標楷體"/>
        <family val="4"/>
        <charset val="136"/>
      </rPr>
      <t>報</t>
    </r>
    <phoneticPr fontId="4" type="noConversion"/>
  </si>
  <si>
    <r>
      <t>期間終了</t>
    </r>
    <r>
      <rPr>
        <sz val="12"/>
        <color indexed="10"/>
        <rFont val="標楷體"/>
        <family val="4"/>
        <charset val="136"/>
      </rPr>
      <t>25日</t>
    </r>
    <r>
      <rPr>
        <sz val="12"/>
        <rFont val="標楷體"/>
        <family val="4"/>
        <charset val="136"/>
      </rPr>
      <t>內編報</t>
    </r>
    <phoneticPr fontId="4" type="noConversion"/>
  </si>
  <si>
    <t>30910-01-01-3</t>
    <phoneticPr fontId="4" type="noConversion"/>
  </si>
  <si>
    <t xml:space="preserve"> 單位:人 </t>
    <phoneticPr fontId="4" type="noConversion"/>
  </si>
  <si>
    <t>項   目   別</t>
    <phoneticPr fontId="4" type="noConversion"/>
  </si>
  <si>
    <t>總
計</t>
    <phoneticPr fontId="4" type="noConversion"/>
  </si>
  <si>
    <t>清   運   單   位</t>
    <phoneticPr fontId="4" type="noConversion"/>
  </si>
  <si>
    <t>處   理   單   位</t>
    <phoneticPr fontId="4" type="noConversion"/>
  </si>
  <si>
    <t>垃圾清運</t>
    <phoneticPr fontId="4" type="noConversion"/>
  </si>
  <si>
    <t>水肥清運</t>
    <phoneticPr fontId="4" type="noConversion"/>
  </si>
  <si>
    <t>資源回收</t>
    <phoneticPr fontId="4" type="noConversion"/>
  </si>
  <si>
    <r>
      <rPr>
        <sz val="14"/>
        <rFont val="標楷體"/>
        <family val="4"/>
        <charset val="136"/>
      </rPr>
      <t>其他</t>
    </r>
    <r>
      <rPr>
        <sz val="14"/>
        <rFont val="Times New Roman"/>
        <family val="1"/>
      </rPr>
      <t/>
    </r>
    <phoneticPr fontId="4" type="noConversion"/>
  </si>
  <si>
    <t>垃圾焚化廠
、掩埋場</t>
    <phoneticPr fontId="4" type="noConversion"/>
  </si>
  <si>
    <t>水肥處理廠</t>
    <phoneticPr fontId="4" type="noConversion"/>
  </si>
  <si>
    <r>
      <t>總計：</t>
    </r>
    <r>
      <rPr>
        <sz val="12"/>
        <rFont val="Times New Roman"/>
        <family val="1"/>
      </rPr>
      <t>A=B=C=D</t>
    </r>
    <phoneticPr fontId="4" type="noConversion"/>
  </si>
  <si>
    <r>
      <rPr>
        <sz val="12"/>
        <rFont val="Times New Roman"/>
        <family val="1"/>
      </rPr>
      <t xml:space="preserve">    </t>
    </r>
    <r>
      <rPr>
        <sz val="12"/>
        <rFont val="標楷體"/>
        <family val="4"/>
        <charset val="136"/>
      </rPr>
      <t>按類別分：B=</t>
    </r>
    <r>
      <rPr>
        <sz val="12"/>
        <rFont val="Times New Roman"/>
        <family val="1"/>
      </rPr>
      <t>(1)+(2)+(3)+(4)</t>
    </r>
    <phoneticPr fontId="4" type="noConversion"/>
  </si>
  <si>
    <t xml:space="preserve">    職員(1)</t>
    <phoneticPr fontId="4" type="noConversion"/>
  </si>
  <si>
    <t xml:space="preserve">         特任、比照簡任 </t>
    <phoneticPr fontId="4" type="noConversion"/>
  </si>
  <si>
    <t xml:space="preserve">         簡任(10-14職等)</t>
    <phoneticPr fontId="4" type="noConversion"/>
  </si>
  <si>
    <t xml:space="preserve">         薦任(6-9職等)</t>
    <phoneticPr fontId="4" type="noConversion"/>
  </si>
  <si>
    <t xml:space="preserve">         委任(1-5職等) </t>
    <phoneticPr fontId="4" type="noConversion"/>
  </si>
  <si>
    <t xml:space="preserve">         雇員</t>
    <phoneticPr fontId="4" type="noConversion"/>
  </si>
  <si>
    <t xml:space="preserve">    約聘(僱)(2)</t>
    <phoneticPr fontId="4" type="noConversion"/>
  </si>
  <si>
    <t xml:space="preserve">    工員(3)</t>
    <phoneticPr fontId="4" type="noConversion"/>
  </si>
  <si>
    <t xml:space="preserve">         隊員</t>
    <phoneticPr fontId="4" type="noConversion"/>
  </si>
  <si>
    <t xml:space="preserve">         駕駛</t>
    <phoneticPr fontId="4" type="noConversion"/>
  </si>
  <si>
    <t xml:space="preserve">         技工、工友</t>
    <phoneticPr fontId="4" type="noConversion"/>
  </si>
  <si>
    <t xml:space="preserve">         臨時工</t>
    <phoneticPr fontId="4" type="noConversion"/>
  </si>
  <si>
    <t xml:space="preserve">         代賑工</t>
    <phoneticPr fontId="4" type="noConversion"/>
  </si>
  <si>
    <t xml:space="preserve">    其他(4)</t>
    <phoneticPr fontId="4" type="noConversion"/>
  </si>
  <si>
    <r>
      <rPr>
        <sz val="12"/>
        <rFont val="Times New Roman"/>
        <family val="1"/>
      </rPr>
      <t xml:space="preserve">    </t>
    </r>
    <r>
      <rPr>
        <sz val="12"/>
        <rFont val="標楷體"/>
        <family val="4"/>
        <charset val="136"/>
      </rPr>
      <t>按性別分：</t>
    </r>
    <r>
      <rPr>
        <sz val="12"/>
        <rFont val="Times New Roman"/>
        <family val="1"/>
      </rPr>
      <t>C=(5)+(6)</t>
    </r>
    <phoneticPr fontId="4" type="noConversion"/>
  </si>
  <si>
    <r>
      <rPr>
        <sz val="12"/>
        <rFont val="Times New Roman"/>
        <family val="1"/>
      </rPr>
      <t xml:space="preserve">         </t>
    </r>
    <r>
      <rPr>
        <sz val="12"/>
        <rFont val="標楷體"/>
        <family val="4"/>
        <charset val="136"/>
      </rPr>
      <t>男</t>
    </r>
    <r>
      <rPr>
        <sz val="12"/>
        <rFont val="Times New Roman"/>
        <family val="1"/>
      </rPr>
      <t xml:space="preserve"> (5)</t>
    </r>
    <phoneticPr fontId="4" type="noConversion"/>
  </si>
  <si>
    <r>
      <rPr>
        <sz val="12"/>
        <rFont val="Times New Roman"/>
        <family val="1"/>
      </rPr>
      <t xml:space="preserve">         </t>
    </r>
    <r>
      <rPr>
        <sz val="12"/>
        <rFont val="標楷體"/>
        <family val="4"/>
        <charset val="136"/>
      </rPr>
      <t>女</t>
    </r>
    <r>
      <rPr>
        <sz val="12"/>
        <rFont val="Times New Roman"/>
        <family val="1"/>
      </rPr>
      <t xml:space="preserve"> (6)</t>
    </r>
    <phoneticPr fontId="4" type="noConversion"/>
  </si>
  <si>
    <r>
      <rPr>
        <sz val="12"/>
        <rFont val="Times New Roman"/>
        <family val="1"/>
      </rPr>
      <t xml:space="preserve">    </t>
    </r>
    <r>
      <rPr>
        <sz val="12"/>
        <rFont val="標楷體"/>
        <family val="4"/>
        <charset val="136"/>
      </rPr>
      <t>按年齡別分：</t>
    </r>
    <r>
      <rPr>
        <sz val="12"/>
        <rFont val="Times New Roman"/>
        <family val="1"/>
      </rPr>
      <t>D=(7)+…+(12)</t>
    </r>
    <phoneticPr fontId="4" type="noConversion"/>
  </si>
  <si>
    <r>
      <rPr>
        <sz val="12"/>
        <rFont val="Times New Roman"/>
        <family val="1"/>
      </rPr>
      <t xml:space="preserve">         </t>
    </r>
    <r>
      <rPr>
        <sz val="12"/>
        <rFont val="標楷體"/>
        <family val="4"/>
        <charset val="136"/>
      </rPr>
      <t>29歲以下</t>
    </r>
    <r>
      <rPr>
        <sz val="12"/>
        <rFont val="Times New Roman"/>
        <family val="1"/>
      </rPr>
      <t xml:space="preserve"> (7)</t>
    </r>
    <phoneticPr fontId="4" type="noConversion"/>
  </si>
  <si>
    <r>
      <rPr>
        <sz val="12"/>
        <rFont val="Times New Roman"/>
        <family val="1"/>
      </rPr>
      <t xml:space="preserve">         </t>
    </r>
    <r>
      <rPr>
        <sz val="12"/>
        <rFont val="標楷體"/>
        <family val="4"/>
        <charset val="136"/>
      </rPr>
      <t>30-39歲</t>
    </r>
    <r>
      <rPr>
        <sz val="12"/>
        <rFont val="Times New Roman"/>
        <family val="1"/>
      </rPr>
      <t xml:space="preserve">  (8)</t>
    </r>
    <phoneticPr fontId="4" type="noConversion"/>
  </si>
  <si>
    <r>
      <rPr>
        <sz val="12"/>
        <rFont val="Times New Roman"/>
        <family val="1"/>
      </rPr>
      <t xml:space="preserve">         </t>
    </r>
    <r>
      <rPr>
        <sz val="12"/>
        <rFont val="標楷體"/>
        <family val="4"/>
        <charset val="136"/>
      </rPr>
      <t>40-49歲</t>
    </r>
    <r>
      <rPr>
        <sz val="12"/>
        <rFont val="Times New Roman"/>
        <family val="1"/>
      </rPr>
      <t xml:space="preserve">  (9)</t>
    </r>
    <phoneticPr fontId="4" type="noConversion"/>
  </si>
  <si>
    <r>
      <rPr>
        <sz val="12"/>
        <rFont val="Times New Roman"/>
        <family val="1"/>
      </rPr>
      <t xml:space="preserve">         </t>
    </r>
    <r>
      <rPr>
        <sz val="12"/>
        <rFont val="標楷體"/>
        <family val="4"/>
        <charset val="136"/>
      </rPr>
      <t>50-59歲</t>
    </r>
    <r>
      <rPr>
        <sz val="12"/>
        <rFont val="Times New Roman"/>
        <family val="1"/>
      </rPr>
      <t xml:space="preserve">  (10)</t>
    </r>
    <phoneticPr fontId="4" type="noConversion"/>
  </si>
  <si>
    <r>
      <rPr>
        <sz val="12"/>
        <rFont val="Times New Roman"/>
        <family val="1"/>
      </rPr>
      <t xml:space="preserve">         </t>
    </r>
    <r>
      <rPr>
        <sz val="12"/>
        <rFont val="標楷體"/>
        <family val="4"/>
        <charset val="136"/>
      </rPr>
      <t>60-</t>
    </r>
    <r>
      <rPr>
        <sz val="12"/>
        <color indexed="10"/>
        <rFont val="標楷體"/>
        <family val="4"/>
        <charset val="136"/>
      </rPr>
      <t>64</t>
    </r>
    <r>
      <rPr>
        <sz val="12"/>
        <rFont val="標楷體"/>
        <family val="4"/>
        <charset val="136"/>
      </rPr>
      <t>歲</t>
    </r>
    <r>
      <rPr>
        <sz val="12"/>
        <rFont val="Times New Roman"/>
        <family val="1"/>
      </rPr>
      <t xml:space="preserve">  (11)</t>
    </r>
    <phoneticPr fontId="4" type="noConversion"/>
  </si>
  <si>
    <r>
      <rPr>
        <sz val="12"/>
        <rFont val="Times New Roman"/>
        <family val="1"/>
      </rPr>
      <t xml:space="preserve">         </t>
    </r>
    <r>
      <rPr>
        <sz val="12"/>
        <rFont val="標楷體"/>
        <family val="4"/>
        <charset val="136"/>
      </rPr>
      <t>65歲以上</t>
    </r>
    <r>
      <rPr>
        <sz val="12"/>
        <rFont val="Times New Roman"/>
        <family val="1"/>
      </rPr>
      <t xml:space="preserve"> (12)</t>
    </r>
    <phoneticPr fontId="4" type="noConversion"/>
  </si>
  <si>
    <r>
      <t>資料來源：依據本所</t>
    </r>
    <r>
      <rPr>
        <sz val="12"/>
        <color indexed="10"/>
        <rFont val="標楷體"/>
        <family val="4"/>
        <charset val="136"/>
      </rPr>
      <t>廢棄物清運處理單位(詳編製說明四)</t>
    </r>
    <r>
      <rPr>
        <sz val="12"/>
        <rFont val="標楷體"/>
        <family val="4"/>
        <charset val="136"/>
      </rPr>
      <t>實際環保人員(含編制內、非編制內)概況資料編製。</t>
    </r>
    <phoneticPr fontId="4" type="noConversion"/>
  </si>
  <si>
    <r>
      <t>填表說明：本表編製</t>
    </r>
    <r>
      <rPr>
        <sz val="12"/>
        <rFont val="Times New Roman"/>
        <family val="1"/>
      </rPr>
      <t>1</t>
    </r>
    <r>
      <rPr>
        <sz val="12"/>
        <rFont val="標楷體"/>
        <family val="4"/>
        <charset val="136"/>
      </rPr>
      <t>式</t>
    </r>
    <r>
      <rPr>
        <sz val="12"/>
        <rFont val="Times New Roman"/>
        <family val="1"/>
      </rPr>
      <t>3</t>
    </r>
    <r>
      <rPr>
        <sz val="12"/>
        <rFont val="標楷體"/>
        <family val="4"/>
        <charset val="136"/>
      </rPr>
      <t>份，</t>
    </r>
    <r>
      <rPr>
        <sz val="12"/>
        <rFont val="Times New Roman"/>
        <family val="1"/>
      </rPr>
      <t>1</t>
    </r>
    <r>
      <rPr>
        <sz val="12"/>
        <rFont val="標楷體"/>
        <family val="4"/>
        <charset val="136"/>
      </rPr>
      <t>份送本所主計室，</t>
    </r>
    <r>
      <rPr>
        <sz val="12"/>
        <rFont val="Times New Roman"/>
        <family val="1"/>
      </rPr>
      <t>1</t>
    </r>
    <r>
      <rPr>
        <sz val="12"/>
        <rFont val="標楷體"/>
        <family val="4"/>
        <charset val="136"/>
      </rPr>
      <t>份自存，</t>
    </r>
    <r>
      <rPr>
        <sz val="12"/>
        <rFont val="Times New Roman"/>
        <family val="1"/>
      </rPr>
      <t>1</t>
    </r>
    <r>
      <rPr>
        <sz val="12"/>
        <rFont val="標楷體"/>
        <family val="4"/>
        <charset val="136"/>
      </rPr>
      <t>份送本縣環境保護局。</t>
    </r>
    <phoneticPr fontId="4" type="noConversion"/>
  </si>
  <si>
    <t xml:space="preserve">         中華民國 114 年 12 月底    </t>
    <phoneticPr fontId="4" type="noConversion"/>
  </si>
  <si>
    <r>
      <t>中華民國</t>
    </r>
    <r>
      <rPr>
        <sz val="12"/>
        <rFont val="Times New Roman"/>
        <family val="1"/>
      </rPr>
      <t xml:space="preserve"> 115 </t>
    </r>
    <r>
      <rPr>
        <sz val="12"/>
        <rFont val="標楷體"/>
        <family val="4"/>
        <charset val="136"/>
      </rPr>
      <t>年</t>
    </r>
    <r>
      <rPr>
        <sz val="12"/>
        <rFont val="Times New Roman"/>
        <family val="1"/>
      </rPr>
      <t xml:space="preserve"> 1 </t>
    </r>
    <r>
      <rPr>
        <sz val="12"/>
        <rFont val="標楷體"/>
        <family val="4"/>
        <charset val="136"/>
      </rPr>
      <t>月</t>
    </r>
    <r>
      <rPr>
        <sz val="12"/>
        <rFont val="Times New Roman"/>
        <family val="1"/>
      </rPr>
      <t xml:space="preserve">  4  </t>
    </r>
    <r>
      <rPr>
        <sz val="12"/>
        <rFont val="標楷體"/>
        <family val="4"/>
        <charset val="136"/>
      </rPr>
      <t>日編製</t>
    </r>
    <phoneticPr fontId="4" type="noConversion"/>
  </si>
  <si>
    <t>環保人員概況(114年下半年度)</t>
    <phoneticPr fontId="4" type="noConversion"/>
  </si>
  <si>
    <t>中 華 民 國 114 年 12 月底</t>
    <phoneticPr fontId="90" type="noConversion"/>
  </si>
  <si>
    <t>11251-01-03-3</t>
    <phoneticPr fontId="90" type="noConversion"/>
  </si>
  <si>
    <t>單位：輛</t>
    <phoneticPr fontId="90" type="noConversion"/>
  </si>
  <si>
    <t>車輛數</t>
    <phoneticPr fontId="90" type="noConversion"/>
  </si>
  <si>
    <r>
      <t>資料來源：依據本所</t>
    </r>
    <r>
      <rPr>
        <sz val="11"/>
        <color rgb="FFFF0000"/>
        <rFont val="標楷體"/>
        <family val="4"/>
        <charset val="136"/>
      </rPr>
      <t>垃圾回收清除車輛資料</t>
    </r>
    <r>
      <rPr>
        <sz val="11"/>
        <rFont val="標楷體"/>
        <family val="4"/>
        <charset val="136"/>
      </rPr>
      <t>編製。</t>
    </r>
    <phoneticPr fontId="90" type="noConversion"/>
  </si>
  <si>
    <r>
      <t>填表說明：本表編製1式</t>
    </r>
    <r>
      <rPr>
        <sz val="11"/>
        <color indexed="10"/>
        <rFont val="標楷體"/>
        <family val="4"/>
        <charset val="136"/>
      </rPr>
      <t>3</t>
    </r>
    <r>
      <rPr>
        <sz val="11"/>
        <rFont val="標楷體"/>
        <family val="4"/>
        <charset val="136"/>
      </rPr>
      <t>份，1份送本所主計室，1份自存，1份送臺東縣環境保護局。</t>
    </r>
    <phoneticPr fontId="90" type="noConversion"/>
  </si>
  <si>
    <r>
      <t>臺東縣東河鄉</t>
    </r>
    <r>
      <rPr>
        <sz val="18"/>
        <color indexed="10"/>
        <rFont val="標楷體"/>
        <family val="4"/>
        <charset val="136"/>
      </rPr>
      <t>垃圾回收清除車輛數</t>
    </r>
    <phoneticPr fontId="90" type="noConversion"/>
  </si>
  <si>
    <t>中 華 民 國 114年12月底</t>
    <phoneticPr fontId="90" type="noConversion"/>
  </si>
  <si>
    <t>中華民國115年1月5日編製</t>
    <phoneticPr fontId="90" type="noConversion"/>
  </si>
  <si>
    <t>垃圾回收清除車輛數(114年下半年度)</t>
    <phoneticPr fontId="4" type="noConversion"/>
  </si>
  <si>
    <t>115年度預告統計資料發布時間表</t>
    <phoneticPr fontId="4" type="noConversion"/>
  </si>
  <si>
    <t>電話：089-896200 #122</t>
    <phoneticPr fontId="4" type="noConversion"/>
  </si>
  <si>
    <t>傳真：</t>
    <phoneticPr fontId="4" type="noConversion"/>
  </si>
  <si>
    <t>電子信箱：dh0021@dh.taitung.gov.tw</t>
    <phoneticPr fontId="4" type="noConversion"/>
  </si>
  <si>
    <t>資料
種類</t>
    <phoneticPr fontId="4" type="noConversion"/>
  </si>
  <si>
    <t>資料項目</t>
  </si>
  <si>
    <t>發布形式</t>
    <phoneticPr fontId="4" type="noConversion"/>
  </si>
  <si>
    <t>預          定          發          布          時          間</t>
    <phoneticPr fontId="4" type="noConversion"/>
  </si>
  <si>
    <t>備註</t>
    <phoneticPr fontId="4" type="noConversion"/>
  </si>
  <si>
    <t>115年1月</t>
    <phoneticPr fontId="4" type="noConversion"/>
  </si>
  <si>
    <t>115年2月</t>
    <phoneticPr fontId="4" type="noConversion"/>
  </si>
  <si>
    <t>115年3月</t>
  </si>
  <si>
    <t>115年4月</t>
  </si>
  <si>
    <t>115年5月</t>
  </si>
  <si>
    <t>115年6月</t>
  </si>
  <si>
    <t>115年7月</t>
  </si>
  <si>
    <t>115年8月</t>
  </si>
  <si>
    <t>115年9月</t>
  </si>
  <si>
    <t>115年10月</t>
  </si>
  <si>
    <t>115年11月</t>
  </si>
  <si>
    <t>115年12月</t>
  </si>
  <si>
    <t>財政統計</t>
    <phoneticPr fontId="4" type="noConversion"/>
  </si>
  <si>
    <t>報表
、
網際
網路</t>
    <phoneticPr fontId="4" type="noConversion"/>
  </si>
  <si>
    <t>(115年4月)</t>
  </si>
  <si>
    <t>(115年5月)</t>
  </si>
  <si>
    <t>(115年6月)</t>
  </si>
  <si>
    <t>(115年7月)</t>
  </si>
  <si>
    <t>(115年8月)</t>
  </si>
  <si>
    <t>(115年9月)</t>
  </si>
  <si>
    <t>(115年10月)</t>
  </si>
  <si>
    <t>(115年11月)</t>
  </si>
  <si>
    <t>資源循環統計</t>
    <phoneticPr fontId="4" type="noConversion"/>
  </si>
  <si>
    <t>運輸統計</t>
    <phoneticPr fontId="4" type="noConversion"/>
  </si>
  <si>
    <t>(115年第二季)</t>
    <phoneticPr fontId="4" type="noConversion"/>
  </si>
  <si>
    <t>(115年第三季)</t>
    <phoneticPr fontId="4" type="noConversion"/>
  </si>
  <si>
    <t>社會保障統計</t>
    <phoneticPr fontId="4" type="noConversion"/>
  </si>
  <si>
    <t>推行社區發展工作概況</t>
    <phoneticPr fontId="4" type="noConversion"/>
  </si>
  <si>
    <t>(114年)</t>
    <phoneticPr fontId="4" type="noConversion"/>
  </si>
  <si>
    <t>其他統計</t>
    <phoneticPr fontId="4" type="noConversion"/>
  </si>
  <si>
    <t>(115年上半年度)</t>
    <phoneticPr fontId="4" type="noConversion"/>
  </si>
  <si>
    <t>垃圾處理場(廠)數</t>
    <phoneticPr fontId="4" type="noConversion"/>
  </si>
  <si>
    <t>環境保護預算概況</t>
    <phoneticPr fontId="4" type="noConversion"/>
  </si>
  <si>
    <t>環境保護決算概況</t>
    <phoneticPr fontId="4" type="noConversion"/>
  </si>
  <si>
    <t>環境統計</t>
    <phoneticPr fontId="4" type="noConversion"/>
  </si>
  <si>
    <t>治山防災整體治理工程</t>
    <phoneticPr fontId="4" type="noConversion"/>
  </si>
  <si>
    <t>其他行政統計</t>
    <phoneticPr fontId="4" type="noConversion"/>
  </si>
  <si>
    <t>辦理調解業務概況</t>
    <phoneticPr fontId="4" type="noConversion"/>
  </si>
  <si>
    <t>調解委員會組織概況</t>
    <phoneticPr fontId="4" type="noConversion"/>
  </si>
  <si>
    <t>辦理調解方式概況</t>
    <phoneticPr fontId="4" type="noConversion"/>
  </si>
  <si>
    <t>宗教統計</t>
    <phoneticPr fontId="4" type="noConversion"/>
  </si>
  <si>
    <t>宗教財團法人概況</t>
    <phoneticPr fontId="4" type="noConversion"/>
  </si>
  <si>
    <t>寺廟登記概況</t>
    <phoneticPr fontId="4" type="noConversion"/>
  </si>
  <si>
    <t>教會（堂）概況</t>
    <phoneticPr fontId="4" type="noConversion"/>
  </si>
  <si>
    <t>宗教團體興辦公益慈善及社會教化事業概況</t>
    <phoneticPr fontId="4" type="noConversion"/>
  </si>
  <si>
    <t>行政統計</t>
    <phoneticPr fontId="4" type="noConversion"/>
  </si>
  <si>
    <t>公墓設施使用概況</t>
    <phoneticPr fontId="4" type="noConversion"/>
  </si>
  <si>
    <t>骨灰(骸)存放設施使用概況</t>
    <phoneticPr fontId="4" type="noConversion"/>
  </si>
  <si>
    <t>殯葬管理業務概況</t>
    <phoneticPr fontId="4" type="noConversion"/>
  </si>
  <si>
    <t>殯儀館設施概況</t>
    <phoneticPr fontId="4" type="noConversion"/>
  </si>
  <si>
    <t>火化場設施概況</t>
    <phoneticPr fontId="4" type="noConversion"/>
  </si>
  <si>
    <t>公共造產成果概況</t>
    <phoneticPr fontId="4" type="noConversion"/>
  </si>
  <si>
    <t>農業統計</t>
    <phoneticPr fontId="4" type="noConversion"/>
  </si>
  <si>
    <t>營造業統計</t>
    <phoneticPr fontId="4" type="noConversion"/>
  </si>
  <si>
    <t>營建統計</t>
    <phoneticPr fontId="4" type="noConversion"/>
  </si>
  <si>
    <t>土地統計</t>
    <phoneticPr fontId="4" type="noConversion"/>
  </si>
  <si>
    <t>農耕土地面積</t>
    <phoneticPr fontId="4" type="noConversion"/>
  </si>
  <si>
    <t>天然災害統計</t>
    <phoneticPr fontId="4" type="noConversion"/>
  </si>
  <si>
    <t>天然災害水土保持設施損失情形</t>
    <phoneticPr fontId="4" type="noConversion"/>
  </si>
  <si>
    <t>漁業統計</t>
    <phoneticPr fontId="4" type="noConversion"/>
  </si>
  <si>
    <t>漁業從業人數</t>
    <phoneticPr fontId="4" type="noConversion"/>
  </si>
  <si>
    <t>漁戶數及漁戶人口數</t>
    <phoneticPr fontId="4" type="noConversion"/>
  </si>
  <si>
    <t>11251-04-02-3</t>
    <phoneticPr fontId="90" type="noConversion"/>
  </si>
  <si>
    <t>單位：座</t>
    <phoneticPr fontId="90" type="noConversion"/>
  </si>
  <si>
    <t>場(廠)數</t>
    <phoneticPr fontId="90" type="noConversion"/>
  </si>
  <si>
    <r>
      <t>　</t>
    </r>
    <r>
      <rPr>
        <sz val="12"/>
        <color rgb="FFFF0000"/>
        <rFont val="標楷體"/>
        <family val="4"/>
        <charset val="136"/>
      </rPr>
      <t>大　　型</t>
    </r>
    <r>
      <rPr>
        <sz val="12"/>
        <rFont val="標楷體"/>
        <family val="4"/>
        <charset val="136"/>
      </rPr>
      <t>　　焚　　化　　廠</t>
    </r>
    <phoneticPr fontId="90" type="noConversion"/>
  </si>
  <si>
    <r>
      <t>資料來源：依據本所</t>
    </r>
    <r>
      <rPr>
        <sz val="11"/>
        <color rgb="FFFF0000"/>
        <rFont val="標楷體"/>
        <family val="4"/>
        <charset val="136"/>
      </rPr>
      <t>垃圾處理場(廠)資料</t>
    </r>
    <r>
      <rPr>
        <sz val="11"/>
        <rFont val="標楷體"/>
        <family val="4"/>
        <charset val="136"/>
      </rPr>
      <t>編製。</t>
    </r>
    <phoneticPr fontId="90" type="noConversion"/>
  </si>
  <si>
    <t>填表說明：本表編製1式3份，1份送本所主計室，1份自存，1份送臺東縣環境保護局。</t>
    <phoneticPr fontId="90" type="noConversion"/>
  </si>
  <si>
    <t>臺東縣東河鄉垃圾處理場(廠)數</t>
    <phoneticPr fontId="90" type="noConversion"/>
  </si>
  <si>
    <t>東河鄉公所清潔隊</t>
    <phoneticPr fontId="46" type="noConversion"/>
  </si>
  <si>
    <t>中華民國  115 年 1 月 5 日編製</t>
    <phoneticPr fontId="90" type="noConversion"/>
  </si>
  <si>
    <t>垃圾處理場(廠)數(114年下半年度)</t>
    <phoneticPr fontId="4" type="noConversion"/>
  </si>
  <si>
    <t>中華民國115年1月16日編製</t>
    <phoneticPr fontId="4" type="noConversion"/>
  </si>
  <si>
    <t>公庫收支(114年12月)</t>
    <phoneticPr fontId="4" type="noConversion"/>
  </si>
  <si>
    <t>115 年 1 月   ( 115 年度)</t>
    <phoneticPr fontId="4" type="noConversion"/>
  </si>
  <si>
    <t>中華民國115年02月02日編製</t>
    <phoneticPr fontId="4" type="noConversion"/>
  </si>
  <si>
    <t>公庫收支(115年1月)</t>
    <phoneticPr fontId="4" type="noConversion"/>
  </si>
  <si>
    <t>聯絡人：劉秦瑜</t>
    <phoneticPr fontId="4" type="noConversion"/>
  </si>
  <si>
    <t>服務單位：東河鄉公所主計室</t>
    <phoneticPr fontId="4" type="noConversion"/>
  </si>
  <si>
    <t>資源回收量(115年1月)</t>
    <phoneticPr fontId="4" type="noConversion"/>
  </si>
  <si>
    <t xml:space="preserve"> 中華民國 115 年 1 月                      單位：公斤</t>
    <phoneticPr fontId="55" type="noConversion"/>
  </si>
  <si>
    <t>中華民國115年2月5日編製</t>
    <phoneticPr fontId="8" type="noConversion"/>
  </si>
  <si>
    <t xml:space="preserve"> 中華民國 115 年 1 月                                  單位：公噸</t>
    <phoneticPr fontId="55" type="noConversion"/>
  </si>
  <si>
    <t>中華民國115年2月5日編製</t>
    <phoneticPr fontId="55" type="noConversion"/>
  </si>
  <si>
    <t>一般垃圾及廚餘清理狀況(115年1月)</t>
    <phoneticPr fontId="4" type="noConversion"/>
  </si>
  <si>
    <t>臺東縣東河鄉公所社財課</t>
    <phoneticPr fontId="8" type="noConversion"/>
  </si>
  <si>
    <t>鄉鎮市區</t>
  </si>
  <si>
    <t>實際使用經費(元)</t>
  </si>
  <si>
    <t>社區活動中心(幢)</t>
  </si>
  <si>
    <t>理事長</t>
  </si>
  <si>
    <t>男</t>
  </si>
  <si>
    <t>女</t>
  </si>
  <si>
    <t>新建</t>
  </si>
  <si>
    <t>修擴建</t>
  </si>
  <si>
    <t>辦理社區觀摩</t>
  </si>
  <si>
    <t>東河鄉</t>
    <phoneticPr fontId="8" type="noConversion"/>
  </si>
  <si>
    <t>備註</t>
  </si>
  <si>
    <t>推行社區發展工作概況(114年)</t>
    <phoneticPr fontId="4" type="noConversion"/>
  </si>
  <si>
    <t>年度報</t>
  </si>
  <si>
    <t>每年終了後2個月內編送</t>
  </si>
  <si>
    <t>11140-01-01-3</t>
  </si>
  <si>
    <t>已劃定社區數</t>
  </si>
  <si>
    <t>社區發展協會數</t>
  </si>
  <si>
    <r>
      <t>社區</t>
    </r>
    <r>
      <rPr>
        <sz val="12"/>
        <color rgb="FF000000"/>
        <rFont val="Times New Roman"/>
        <family val="1"/>
      </rPr>
      <t xml:space="preserve">
</t>
    </r>
    <r>
      <rPr>
        <sz val="12"/>
        <color rgb="FF000000"/>
        <rFont val="標楷體"/>
        <family val="4"/>
        <charset val="136"/>
      </rPr>
      <t>戶數</t>
    </r>
  </si>
  <si>
    <r>
      <t>社區</t>
    </r>
    <r>
      <rPr>
        <sz val="12"/>
        <color rgb="FF000000"/>
        <rFont val="Times New Roman"/>
        <family val="1"/>
      </rPr>
      <t xml:space="preserve">
</t>
    </r>
    <r>
      <rPr>
        <sz val="12"/>
        <color rgb="FF000000"/>
        <rFont val="標楷體"/>
        <family val="4"/>
        <charset val="136"/>
      </rPr>
      <t>人口數</t>
    </r>
  </si>
  <si>
    <t>理監事人數</t>
  </si>
  <si>
    <t>社區發展協會會員數</t>
  </si>
  <si>
    <t>設置社區生產建設基金</t>
  </si>
  <si>
    <t>社區發展工作項目</t>
  </si>
  <si>
    <t>理事(不含理事長)</t>
  </si>
  <si>
    <t>監事</t>
  </si>
  <si>
    <t>合  計</t>
  </si>
  <si>
    <r>
      <t>政府</t>
    </r>
    <r>
      <rPr>
        <sz val="12"/>
        <color rgb="FF000000"/>
        <rFont val="Times New Roman"/>
        <family val="1"/>
      </rPr>
      <t xml:space="preserve">
</t>
    </r>
    <r>
      <rPr>
        <sz val="12"/>
        <color rgb="FF000000"/>
        <rFont val="標楷體"/>
        <family val="4"/>
        <charset val="136"/>
      </rPr>
      <t>補助款</t>
    </r>
  </si>
  <si>
    <r>
      <t>社區</t>
    </r>
    <r>
      <rPr>
        <sz val="12"/>
        <color rgb="FF000000"/>
        <rFont val="Times New Roman"/>
        <family val="1"/>
      </rPr>
      <t xml:space="preserve">
</t>
    </r>
    <r>
      <rPr>
        <sz val="12"/>
        <color rgb="FF000000"/>
        <rFont val="標楷體"/>
        <family val="4"/>
        <charset val="136"/>
      </rPr>
      <t>自籌款</t>
    </r>
  </si>
  <si>
    <t>教育訓練</t>
  </si>
  <si>
    <t>社區內部組織</t>
  </si>
  <si>
    <t>社區照顧
關懷據點</t>
  </si>
  <si>
    <t>長期照
顧據點</t>
  </si>
  <si>
    <t>社區
刊物</t>
  </si>
  <si>
    <t>服務成果</t>
  </si>
  <si>
    <r>
      <t xml:space="preserve">原建
</t>
    </r>
    <r>
      <rPr>
        <sz val="12"/>
        <color rgb="FF000000"/>
        <rFont val="Times New Roman"/>
        <family val="1"/>
      </rPr>
      <t>(</t>
    </r>
    <r>
      <rPr>
        <sz val="12"/>
        <color rgb="FF000000"/>
        <rFont val="標楷體"/>
        <family val="4"/>
        <charset val="136"/>
      </rPr>
      <t>未作修擴建</t>
    </r>
    <r>
      <rPr>
        <sz val="12"/>
        <color rgb="FF000000"/>
        <rFont val="Times New Roman"/>
        <family val="1"/>
      </rPr>
      <t>)</t>
    </r>
  </si>
  <si>
    <t>辦理社區幹部訓練</t>
  </si>
  <si>
    <r>
      <rPr>
        <sz val="12"/>
        <color rgb="FF000000"/>
        <rFont val="標楷體"/>
        <family val="4"/>
        <charset val="136"/>
      </rPr>
      <t>社區守望相助隊</t>
    </r>
  </si>
  <si>
    <t>社區志願服務</t>
  </si>
  <si>
    <t>福利服務
或活動</t>
  </si>
  <si>
    <r>
      <t>其他
服務</t>
    </r>
    <r>
      <rPr>
        <sz val="12"/>
        <color rgb="FF000000"/>
        <rFont val="Times New Roman"/>
        <family val="1"/>
      </rPr>
      <t xml:space="preserve">  </t>
    </r>
  </si>
  <si>
    <t>團隊</t>
  </si>
  <si>
    <t>志工數</t>
  </si>
  <si>
    <t>(處)</t>
  </si>
  <si>
    <r>
      <t>(</t>
    </r>
    <r>
      <rPr>
        <sz val="12"/>
        <color rgb="FF000000"/>
        <rFont val="標楷體"/>
        <family val="4"/>
        <charset val="136"/>
      </rPr>
      <t>個</t>
    </r>
    <r>
      <rPr>
        <sz val="12"/>
        <color rgb="FF000000"/>
        <rFont val="Times New Roman"/>
        <family val="1"/>
      </rPr>
      <t>)</t>
    </r>
  </si>
  <si>
    <r>
      <t>(</t>
    </r>
    <r>
      <rPr>
        <sz val="12"/>
        <color rgb="FF000000"/>
        <rFont val="標楷體"/>
        <family val="4"/>
        <charset val="136"/>
      </rPr>
      <t>戶</t>
    </r>
    <r>
      <rPr>
        <sz val="12"/>
        <color rgb="FF000000"/>
        <rFont val="Times New Roman"/>
        <family val="1"/>
      </rPr>
      <t>)</t>
    </r>
  </si>
  <si>
    <r>
      <t>(</t>
    </r>
    <r>
      <rPr>
        <sz val="12"/>
        <color rgb="FF000000"/>
        <rFont val="標楷體"/>
        <family val="4"/>
        <charset val="136"/>
      </rPr>
      <t>人</t>
    </r>
    <r>
      <rPr>
        <sz val="12"/>
        <color rgb="FF000000"/>
        <rFont val="Times New Roman"/>
        <family val="1"/>
      </rPr>
      <t>)</t>
    </r>
  </si>
  <si>
    <r>
      <t>(</t>
    </r>
    <r>
      <rPr>
        <sz val="11"/>
        <color rgb="FF000000"/>
        <rFont val="標楷體"/>
        <family val="4"/>
        <charset val="136"/>
      </rPr>
      <t>人次</t>
    </r>
    <r>
      <rPr>
        <sz val="11"/>
        <color rgb="FF000000"/>
        <rFont val="Times New Roman"/>
        <family val="1"/>
      </rPr>
      <t>)</t>
    </r>
  </si>
  <si>
    <r>
      <t>(</t>
    </r>
    <r>
      <rPr>
        <sz val="12"/>
        <color rgb="FF000000"/>
        <rFont val="標楷體"/>
        <family val="4"/>
        <charset val="136"/>
      </rPr>
      <t>人次</t>
    </r>
    <r>
      <rPr>
        <sz val="12"/>
        <color rgb="FF000000"/>
        <rFont val="Times New Roman"/>
        <family val="1"/>
      </rPr>
      <t>)</t>
    </r>
  </si>
  <si>
    <r>
      <t>(</t>
    </r>
    <r>
      <rPr>
        <sz val="12"/>
        <color rgb="FF000000"/>
        <rFont val="標楷體"/>
        <family val="4"/>
        <charset val="136"/>
      </rPr>
      <t>隊</t>
    </r>
    <r>
      <rPr>
        <sz val="12"/>
        <color rgb="FF000000"/>
        <rFont val="Times New Roman"/>
        <family val="1"/>
      </rPr>
      <t>)</t>
    </r>
  </si>
  <si>
    <r>
      <t>(</t>
    </r>
    <r>
      <rPr>
        <sz val="11"/>
        <color rgb="FF000000"/>
        <rFont val="標楷體"/>
        <family val="4"/>
        <charset val="136"/>
      </rPr>
      <t>人</t>
    </r>
    <r>
      <rPr>
        <sz val="11"/>
        <color rgb="FF000000"/>
        <rFont val="Times New Roman"/>
        <family val="1"/>
      </rPr>
      <t>)</t>
    </r>
  </si>
  <si>
    <r>
      <t>(</t>
    </r>
    <r>
      <rPr>
        <sz val="12"/>
        <color rgb="FF000000"/>
        <rFont val="標楷體"/>
        <family val="4"/>
        <charset val="136"/>
      </rPr>
      <t>處</t>
    </r>
    <r>
      <rPr>
        <sz val="12"/>
        <color rgb="FF000000"/>
        <rFont val="Times New Roman"/>
        <family val="1"/>
      </rPr>
      <t>)</t>
    </r>
  </si>
  <si>
    <r>
      <t>(</t>
    </r>
    <r>
      <rPr>
        <sz val="12"/>
        <color rgb="FF000000"/>
        <rFont val="標楷體"/>
        <family val="4"/>
        <charset val="136"/>
      </rPr>
      <t>期</t>
    </r>
    <r>
      <rPr>
        <sz val="12"/>
        <color rgb="FF000000"/>
        <rFont val="Times New Roman"/>
        <family val="1"/>
      </rPr>
      <t>)</t>
    </r>
  </si>
  <si>
    <r>
      <t>(</t>
    </r>
    <r>
      <rPr>
        <sz val="10"/>
        <color rgb="FF000000"/>
        <rFont val="標楷體"/>
        <family val="4"/>
        <charset val="136"/>
      </rPr>
      <t>受益人次</t>
    </r>
    <r>
      <rPr>
        <sz val="10"/>
        <color rgb="FF000000"/>
        <rFont val="Times New Roman"/>
        <family val="1"/>
      </rPr>
      <t>)</t>
    </r>
  </si>
  <si>
    <t>資料來源：依據本所轄內已成立社區發展協會所報工作概況資料審核彙編。</t>
  </si>
  <si>
    <t>填表說明：1.本表編製2份，1份送本所主計室，1份送臺東縣政府社會處。</t>
  </si>
  <si>
    <t>　　　　　2.本表所填資料以已成立社區發展協會為準，不包含未成立社區發展協會資料。</t>
  </si>
  <si>
    <r>
      <t xml:space="preserve">         </t>
    </r>
    <r>
      <rPr>
        <sz val="12"/>
        <color rgb="FFFF0000"/>
        <rFont val="標楷體"/>
        <family val="4"/>
        <charset val="136"/>
      </rPr>
      <t xml:space="preserve"> </t>
    </r>
    <r>
      <rPr>
        <u/>
        <sz val="12"/>
        <color rgb="FFFF0000"/>
        <rFont val="標楷體"/>
        <family val="4"/>
        <charset val="136"/>
      </rPr>
      <t>3.社區照顧關懷據點、長期照顧據點由同一社區發展協會設置，請分別採計數量。非由社區發展協會設置之據點，不予列計。</t>
    </r>
  </si>
  <si>
    <t>臺東縣東河鄉推行社區發展工作概況</t>
    <phoneticPr fontId="8" type="noConversion"/>
  </si>
  <si>
    <t>中華民國 115 年 2 月 9 日編製</t>
    <phoneticPr fontId="8" type="noConversion"/>
  </si>
  <si>
    <t xml:space="preserve">   臺東縣東河鄉公所</t>
    <phoneticPr fontId="122" type="noConversion"/>
  </si>
  <si>
    <t>年  度  報</t>
  </si>
  <si>
    <r>
      <t>年度終了後</t>
    </r>
    <r>
      <rPr>
        <sz val="12"/>
        <color rgb="FFFF0000"/>
        <rFont val="標楷體"/>
        <family val="4"/>
        <charset val="136"/>
      </rPr>
      <t>1個月又20日</t>
    </r>
    <r>
      <rPr>
        <sz val="12"/>
        <color rgb="FF000000"/>
        <rFont val="標楷體"/>
        <family val="4"/>
        <charset val="136"/>
      </rPr>
      <t>內填報</t>
    </r>
    <phoneticPr fontId="122" type="noConversion"/>
  </si>
  <si>
    <t>表    號</t>
  </si>
  <si>
    <t>20535-09-01-3</t>
    <phoneticPr fontId="122" type="noConversion"/>
  </si>
  <si>
    <t>臺東縣東河鄉治山防災整體治理工程</t>
    <phoneticPr fontId="122" type="noConversion"/>
  </si>
  <si>
    <t>單位：新台幣元</t>
  </si>
  <si>
    <t>工程名稱</t>
  </si>
  <si>
    <t>地點</t>
  </si>
  <si>
    <t>總  工  程  費  (按  經  費  來  源  分)</t>
  </si>
  <si>
    <t>工            作            數            量</t>
  </si>
  <si>
    <t>(鄉鎮別)</t>
  </si>
  <si>
    <t>總      計</t>
  </si>
  <si>
    <t>中      央</t>
  </si>
  <si>
    <t>縣      (市)</t>
  </si>
  <si>
    <t>其      他</t>
  </si>
  <si>
    <t>防砂壩(座)</t>
  </si>
  <si>
    <t>整流(公尺)</t>
  </si>
  <si>
    <t>固床工(座)</t>
  </si>
  <si>
    <t xml:space="preserve"> 合       計</t>
  </si>
  <si>
    <t xml:space="preserve"> 臺東縣東河鄉公所</t>
    <phoneticPr fontId="122" type="noConversion"/>
  </si>
  <si>
    <t>臺東縣東河鄉治山防災整體治理工程(續)</t>
    <phoneticPr fontId="122" type="noConversion"/>
  </si>
  <si>
    <t>護岸(公尺)</t>
  </si>
  <si>
    <t>魚道(座)</t>
  </si>
  <si>
    <t>蝕溝控制(公尺)</t>
  </si>
  <si>
    <t>崩塌地處理(公頃)</t>
  </si>
  <si>
    <t>植生綠美化(平方公尺)</t>
  </si>
  <si>
    <t>生物通道(座)</t>
  </si>
  <si>
    <t>其他(座、塊、公尺、公頃、平方公尺)</t>
  </si>
  <si>
    <r>
      <t xml:space="preserve">  </t>
    </r>
    <r>
      <rPr>
        <sz val="12"/>
        <color indexed="8"/>
        <rFont val="標楷體"/>
        <family val="4"/>
        <charset val="136"/>
      </rPr>
      <t>填  表</t>
    </r>
  </si>
  <si>
    <r>
      <t xml:space="preserve">  </t>
    </r>
    <r>
      <rPr>
        <sz val="12"/>
        <color indexed="8"/>
        <rFont val="標楷體"/>
        <family val="4"/>
        <charset val="136"/>
      </rPr>
      <t>審  核</t>
    </r>
  </si>
  <si>
    <t>資料來源：根據本所資料編製。</t>
    <phoneticPr fontId="122" type="noConversion"/>
  </si>
  <si>
    <r>
      <t>填表說明：本表編製1式3份，1份送主計室，1份自存，1份送</t>
    </r>
    <r>
      <rPr>
        <sz val="12"/>
        <color rgb="FFFF0000"/>
        <rFont val="標楷體"/>
        <family val="4"/>
        <charset val="136"/>
      </rPr>
      <t>臺東縣政府農業處</t>
    </r>
    <r>
      <rPr>
        <sz val="12"/>
        <color rgb="FF000000"/>
        <rFont val="標楷體"/>
        <family val="4"/>
        <charset val="136"/>
      </rPr>
      <t>。</t>
    </r>
    <phoneticPr fontId="122" type="noConversion"/>
  </si>
  <si>
    <t>20329-02-01-3</t>
    <phoneticPr fontId="122" type="noConversion"/>
  </si>
  <si>
    <t>臺東縣東河鄉農路改善及維護工程</t>
    <phoneticPr fontId="122" type="noConversion"/>
  </si>
  <si>
    <t>單位：道路長度-公里</t>
  </si>
  <si>
    <t>總工程費-新台幣元</t>
  </si>
  <si>
    <t>道路總長度</t>
  </si>
  <si>
    <t>改      善</t>
  </si>
  <si>
    <t>維       護</t>
  </si>
  <si>
    <t>縣    (市)</t>
  </si>
  <si>
    <t xml:space="preserve"> 機關首長</t>
  </si>
  <si>
    <t>資料來源 : 根據本所資料編製。</t>
    <phoneticPr fontId="122" type="noConversion"/>
  </si>
  <si>
    <t>11260-02-04-3</t>
    <phoneticPr fontId="4" type="noConversion"/>
  </si>
  <si>
    <t xml:space="preserve">   單 位：新台幣千元</t>
  </si>
  <si>
    <t xml:space="preserve">      災     害     種     類  
        ( 災  害  名  稱 )</t>
  </si>
  <si>
    <t xml:space="preserve">         搶   修 ( 復   建 )  經   費</t>
  </si>
  <si>
    <t>發生時間</t>
  </si>
  <si>
    <t>總    計</t>
  </si>
  <si>
    <t>農    路</t>
  </si>
  <si>
    <t>治山防災</t>
  </si>
  <si>
    <t>一般水土</t>
  </si>
  <si>
    <t xml:space="preserve">    備        註</t>
  </si>
  <si>
    <t>設        施</t>
  </si>
  <si>
    <t>保持設施</t>
  </si>
  <si>
    <t xml:space="preserve">     總                計</t>
  </si>
  <si>
    <t>合        計</t>
  </si>
  <si>
    <t xml:space="preserve">     地    </t>
  </si>
  <si>
    <t>(災  害  名  稱)</t>
  </si>
  <si>
    <t xml:space="preserve">     震</t>
  </si>
  <si>
    <t xml:space="preserve">     颱</t>
  </si>
  <si>
    <t xml:space="preserve">     風</t>
  </si>
  <si>
    <t xml:space="preserve">     水</t>
  </si>
  <si>
    <t xml:space="preserve">     災</t>
  </si>
  <si>
    <t xml:space="preserve">     其</t>
  </si>
  <si>
    <t xml:space="preserve">     他</t>
  </si>
  <si>
    <t xml:space="preserve">     害</t>
  </si>
  <si>
    <t>資料來源：依據本所資料編報。</t>
    <phoneticPr fontId="4" type="noConversion"/>
  </si>
  <si>
    <r>
      <t>填表說明：本表編製1式3份，1份送主計室，1份自存，1份送</t>
    </r>
    <r>
      <rPr>
        <sz val="12"/>
        <color rgb="FFFF0000"/>
        <rFont val="標楷體"/>
        <family val="4"/>
        <charset val="136"/>
      </rPr>
      <t>臺東縣政府農業處</t>
    </r>
    <r>
      <rPr>
        <sz val="12"/>
        <color rgb="FF000000"/>
        <rFont val="標楷體"/>
        <family val="4"/>
        <charset val="136"/>
      </rPr>
      <t>。</t>
    </r>
    <phoneticPr fontId="4" type="noConversion"/>
  </si>
  <si>
    <t>東河鄉公所</t>
    <phoneticPr fontId="8" type="noConversion"/>
  </si>
  <si>
    <t xml:space="preserve">  中華民國     114   年度</t>
    <phoneticPr fontId="122" type="noConversion"/>
  </si>
  <si>
    <t>中華民國    114    年度</t>
    <phoneticPr fontId="122" type="noConversion"/>
  </si>
  <si>
    <t xml:space="preserve">      中華民國    114    年度</t>
    <phoneticPr fontId="122" type="noConversion"/>
  </si>
  <si>
    <t>中華民國  115  年 2 月 25  日編製</t>
    <phoneticPr fontId="122" type="noConversion"/>
  </si>
  <si>
    <t>中華民國 115年2月25日編製</t>
    <phoneticPr fontId="55" type="noConversion"/>
  </si>
  <si>
    <t xml:space="preserve"> 次年2月20日前編報</t>
    <phoneticPr fontId="4" type="noConversion"/>
  </si>
  <si>
    <t>臺東縣東河鄉天然災害水土保持設施損失情形</t>
    <phoneticPr fontId="4" type="noConversion"/>
  </si>
  <si>
    <t>中華民國   114  年度</t>
    <phoneticPr fontId="8" type="noConversion"/>
  </si>
  <si>
    <t>中華民國 115 年 2 月 25  日編製</t>
    <phoneticPr fontId="8" type="noConversion"/>
  </si>
  <si>
    <t>114年7月丹娜絲颱風</t>
    <phoneticPr fontId="8" type="noConversion"/>
  </si>
  <si>
    <t>114.07.06</t>
    <phoneticPr fontId="8" type="noConversion"/>
  </si>
  <si>
    <t>114年8月楊柳颱風</t>
    <phoneticPr fontId="8" type="noConversion"/>
  </si>
  <si>
    <t>114.08.13</t>
    <phoneticPr fontId="8" type="noConversion"/>
  </si>
  <si>
    <t>114年9月樺加莎颱風</t>
    <phoneticPr fontId="8" type="noConversion"/>
  </si>
  <si>
    <t>114.09.23</t>
    <phoneticPr fontId="8" type="noConversion"/>
  </si>
  <si>
    <t>農路改善及維護工程</t>
    <phoneticPr fontId="4" type="noConversion"/>
  </si>
  <si>
    <t>農路改善及維護工程(114年)</t>
    <phoneticPr fontId="4" type="noConversion"/>
  </si>
  <si>
    <t>天然災害水土保持設施損失情形(114年)</t>
    <phoneticPr fontId="4" type="noConversion"/>
  </si>
  <si>
    <t>治山防災整體治理工程(114年)</t>
    <phoneticPr fontId="4" type="noConversion"/>
  </si>
  <si>
    <t>年報</t>
  </si>
  <si>
    <t>每年終了後2個月內編報</t>
  </si>
  <si>
    <t>表號</t>
  </si>
  <si>
    <t>30293-03-01-3</t>
  </si>
  <si>
    <t>單位：件</t>
  </si>
  <si>
    <t>鄉鎮市別</t>
  </si>
  <si>
    <t>結案件數總計</t>
  </si>
  <si>
    <t>民事結案件數</t>
  </si>
  <si>
    <t>刑事結案件數</t>
  </si>
  <si>
    <t>年底正在調解中未結案件數</t>
  </si>
  <si>
    <t>債權、債務</t>
  </si>
  <si>
    <t>物權</t>
  </si>
  <si>
    <t>親屬</t>
  </si>
  <si>
    <t>繼承</t>
  </si>
  <si>
    <t>商事</t>
  </si>
  <si>
    <t>營建工程</t>
  </si>
  <si>
    <t>妨害風化</t>
  </si>
  <si>
    <t>妨害婚姻及家庭</t>
  </si>
  <si>
    <t>傷害</t>
  </si>
  <si>
    <t>妨害自由名譽信用及秘密</t>
  </si>
  <si>
    <t>竊盜及侵占詐欺</t>
  </si>
  <si>
    <t>毀棄損壞</t>
  </si>
  <si>
    <t>成立</t>
  </si>
  <si>
    <t>不成立</t>
  </si>
  <si>
    <t>備  註</t>
  </si>
  <si>
    <t>中華民國  年  月  日編製</t>
  </si>
  <si>
    <t>資料來源：依據本所所報資料彙編。</t>
  </si>
  <si>
    <t>填表說明：本表編製3份，於完成會核程序並經機關長官核章後，1份送本所主計室，1份自存外，1份送臺東縣政府民政處。</t>
  </si>
  <si>
    <t>30293-03-02-3</t>
  </si>
  <si>
    <t>單位：個；人</t>
  </si>
  <si>
    <t>鄉鎮市數</t>
  </si>
  <si>
    <t>委員總人數</t>
  </si>
  <si>
    <t>性別</t>
  </si>
  <si>
    <t>年齡</t>
  </si>
  <si>
    <t>教育程度</t>
  </si>
  <si>
    <t>行業</t>
  </si>
  <si>
    <t>服務公職</t>
  </si>
  <si>
    <t>委員年資</t>
  </si>
  <si>
    <t>未滿40歲</t>
  </si>
  <si>
    <t>40-50歲未滿</t>
  </si>
  <si>
    <t>50-60歲未滿</t>
  </si>
  <si>
    <t>60歲以上</t>
  </si>
  <si>
    <t>研究所(含)以上</t>
  </si>
  <si>
    <t>大學
校院</t>
  </si>
  <si>
    <t>專科
學校</t>
  </si>
  <si>
    <r>
      <t>高中</t>
    </r>
    <r>
      <rPr>
        <sz val="12"/>
        <color rgb="FF000000"/>
        <rFont val="Times New Roman"/>
        <family val="1"/>
      </rPr>
      <t>(</t>
    </r>
    <r>
      <rPr>
        <sz val="12"/>
        <color rgb="FF000000"/>
        <rFont val="標楷體"/>
        <family val="4"/>
        <charset val="136"/>
      </rPr>
      <t>職</t>
    </r>
    <r>
      <rPr>
        <sz val="12"/>
        <color rgb="FF000000"/>
        <rFont val="Times New Roman"/>
        <family val="1"/>
      </rPr>
      <t>)</t>
    </r>
  </si>
  <si>
    <t>國中</t>
  </si>
  <si>
    <t>國小(含)以下</t>
  </si>
  <si>
    <t>農、林、漁、牧業</t>
  </si>
  <si>
    <t>製造業、水電、燃氣業及營造業</t>
  </si>
  <si>
    <t>商業</t>
  </si>
  <si>
    <t>服務業及其他</t>
  </si>
  <si>
    <t>曾任公職</t>
  </si>
  <si>
    <t>未曾任公職</t>
  </si>
  <si>
    <t>未滿4年</t>
  </si>
  <si>
    <t>4-未滿8年</t>
  </si>
  <si>
    <t>8-未滿16年</t>
  </si>
  <si>
    <r>
      <t>16</t>
    </r>
    <r>
      <rPr>
        <sz val="12"/>
        <color rgb="FF000000"/>
        <rFont val="標楷體"/>
        <family val="4"/>
        <charset val="136"/>
      </rPr>
      <t>年以上</t>
    </r>
  </si>
  <si>
    <t>30293-03-03-3</t>
  </si>
  <si>
    <t>單位：件;％</t>
  </si>
  <si>
    <t>調　　　　解　　　　方　　　　式</t>
  </si>
  <si>
    <t>協　同　調　解</t>
  </si>
  <si>
    <t>合　　計</t>
  </si>
  <si>
    <r>
      <t>委</t>
    </r>
    <r>
      <rPr>
        <sz val="12"/>
        <color rgb="FF000000"/>
        <rFont val="Times New Roman"/>
        <family val="1"/>
      </rPr>
      <t xml:space="preserve"> </t>
    </r>
    <r>
      <rPr>
        <sz val="12"/>
        <color rgb="FF000000"/>
        <rFont val="標楷體"/>
        <family val="4"/>
        <charset val="136"/>
      </rPr>
      <t>員</t>
    </r>
    <r>
      <rPr>
        <sz val="12"/>
        <color rgb="FF000000"/>
        <rFont val="Times New Roman"/>
        <family val="1"/>
      </rPr>
      <t xml:space="preserve"> </t>
    </r>
    <r>
      <rPr>
        <sz val="12"/>
        <color rgb="FF000000"/>
        <rFont val="標楷體"/>
        <family val="4"/>
        <charset val="136"/>
      </rPr>
      <t>集</t>
    </r>
    <r>
      <rPr>
        <sz val="12"/>
        <color rgb="FF000000"/>
        <rFont val="Times New Roman"/>
        <family val="1"/>
      </rPr>
      <t xml:space="preserve"> </t>
    </r>
    <r>
      <rPr>
        <sz val="12"/>
        <color rgb="FF000000"/>
        <rFont val="標楷體"/>
        <family val="4"/>
        <charset val="136"/>
      </rPr>
      <t>體</t>
    </r>
    <r>
      <rPr>
        <sz val="12"/>
        <color rgb="FF000000"/>
        <rFont val="Times New Roman"/>
        <family val="1"/>
      </rPr>
      <t xml:space="preserve"> </t>
    </r>
    <r>
      <rPr>
        <sz val="12"/>
        <color rgb="FF000000"/>
        <rFont val="標楷體"/>
        <family val="4"/>
        <charset val="136"/>
      </rPr>
      <t>開</t>
    </r>
    <r>
      <rPr>
        <sz val="12"/>
        <color rgb="FF000000"/>
        <rFont val="Times New Roman"/>
        <family val="1"/>
      </rPr>
      <t xml:space="preserve"> </t>
    </r>
    <r>
      <rPr>
        <sz val="12"/>
        <color rgb="FF000000"/>
        <rFont val="標楷體"/>
        <family val="4"/>
        <charset val="136"/>
      </rPr>
      <t>會</t>
    </r>
    <r>
      <rPr>
        <sz val="12"/>
        <color rgb="FF000000"/>
        <rFont val="Times New Roman"/>
        <family val="1"/>
      </rPr>
      <t xml:space="preserve"> </t>
    </r>
    <r>
      <rPr>
        <sz val="12"/>
        <color rgb="FF000000"/>
        <rFont val="標楷體"/>
        <family val="4"/>
        <charset val="136"/>
      </rPr>
      <t>調</t>
    </r>
    <r>
      <rPr>
        <sz val="12"/>
        <color rgb="FF000000"/>
        <rFont val="Times New Roman"/>
        <family val="1"/>
      </rPr>
      <t xml:space="preserve"> </t>
    </r>
    <r>
      <rPr>
        <sz val="12"/>
        <color rgb="FF000000"/>
        <rFont val="標楷體"/>
        <family val="4"/>
        <charset val="136"/>
      </rPr>
      <t>解</t>
    </r>
  </si>
  <si>
    <r>
      <t>委</t>
    </r>
    <r>
      <rPr>
        <sz val="12"/>
        <color rgb="FF000000"/>
        <rFont val="Times New Roman"/>
        <family val="1"/>
      </rPr>
      <t xml:space="preserve"> </t>
    </r>
    <r>
      <rPr>
        <sz val="12"/>
        <color rgb="FF000000"/>
        <rFont val="標楷體"/>
        <family val="4"/>
        <charset val="136"/>
      </rPr>
      <t>員</t>
    </r>
    <r>
      <rPr>
        <sz val="12"/>
        <color rgb="FF000000"/>
        <rFont val="Times New Roman"/>
        <family val="1"/>
      </rPr>
      <t xml:space="preserve"> </t>
    </r>
    <r>
      <rPr>
        <sz val="12"/>
        <color rgb="FF000000"/>
        <rFont val="標楷體"/>
        <family val="4"/>
        <charset val="136"/>
      </rPr>
      <t>獨</t>
    </r>
    <r>
      <rPr>
        <sz val="12"/>
        <color rgb="FF000000"/>
        <rFont val="Times New Roman"/>
        <family val="1"/>
      </rPr>
      <t xml:space="preserve"> </t>
    </r>
    <r>
      <rPr>
        <sz val="12"/>
        <color rgb="FF000000"/>
        <rFont val="標楷體"/>
        <family val="4"/>
        <charset val="136"/>
      </rPr>
      <t>任</t>
    </r>
    <r>
      <rPr>
        <sz val="12"/>
        <color rgb="FF000000"/>
        <rFont val="Times New Roman"/>
        <family val="1"/>
      </rPr>
      <t xml:space="preserve"> </t>
    </r>
    <r>
      <rPr>
        <sz val="12"/>
        <color rgb="FF000000"/>
        <rFont val="標楷體"/>
        <family val="4"/>
        <charset val="136"/>
      </rPr>
      <t>調</t>
    </r>
    <r>
      <rPr>
        <sz val="12"/>
        <color rgb="FF000000"/>
        <rFont val="Times New Roman"/>
        <family val="1"/>
      </rPr>
      <t xml:space="preserve"> </t>
    </r>
    <r>
      <rPr>
        <sz val="12"/>
        <color rgb="FF000000"/>
        <rFont val="標楷體"/>
        <family val="4"/>
        <charset val="136"/>
      </rPr>
      <t>解</t>
    </r>
  </si>
  <si>
    <t>計</t>
  </si>
  <si>
    <r>
      <t xml:space="preserve">成立
比率
</t>
    </r>
    <r>
      <rPr>
        <sz val="12"/>
        <color rgb="FF000000"/>
        <rFont val="Times New Roman"/>
        <family val="1"/>
      </rPr>
      <t>(%)</t>
    </r>
  </si>
  <si>
    <t>總　　　計</t>
  </si>
  <si>
    <t xml:space="preserve">資料來源：依據各鄉鎮市公所所報資料彙編。
</t>
  </si>
  <si>
    <t>填表說明：1.本表編製3份，於完成會核程序並經機關長官核章後，1份送本所主計室，1份自存外，1份送臺東縣政府民政處。</t>
  </si>
  <si>
    <t>每年終了後3個月內編報</t>
  </si>
  <si>
    <t>11130-00-01-3</t>
  </si>
  <si>
    <t>單位：個</t>
  </si>
  <si>
    <t>佛教</t>
  </si>
  <si>
    <t>道教</t>
  </si>
  <si>
    <t>三一(夏)教</t>
  </si>
  <si>
    <t>理教</t>
  </si>
  <si>
    <t>一貫道</t>
  </si>
  <si>
    <t>先天救教</t>
  </si>
  <si>
    <t>天德聖教</t>
  </si>
  <si>
    <t>軒轅教</t>
  </si>
  <si>
    <t>天帝教</t>
  </si>
  <si>
    <t>彌勒大道</t>
  </si>
  <si>
    <t>天道</t>
  </si>
  <si>
    <t>猶太教</t>
  </si>
  <si>
    <t>天主教</t>
  </si>
  <si>
    <t>基督教</t>
  </si>
  <si>
    <t>伊斯蘭教</t>
  </si>
  <si>
    <t>東正教</t>
  </si>
  <si>
    <t>摩門教</t>
  </si>
  <si>
    <t>天理教</t>
  </si>
  <si>
    <t>巴哈伊教</t>
  </si>
  <si>
    <t>統一教</t>
  </si>
  <si>
    <t>山達基</t>
  </si>
  <si>
    <t>真光教團</t>
  </si>
  <si>
    <t>資料來源：依據本所核准或備案申請表彙編。</t>
  </si>
  <si>
    <t xml:space="preserve">          2.依內政部公開之宗教統計基本原則與基準，列入主要宗教統計類別計22個。</t>
  </si>
  <si>
    <t>11130-00-02-3</t>
  </si>
  <si>
    <t>鄉鎮市
及宗教別</t>
  </si>
  <si>
    <r>
      <t>寺　　　　　　　廟　　　　　　　數</t>
    </r>
    <r>
      <rPr>
        <sz val="12"/>
        <color rgb="FF000000"/>
        <rFont val="Times New Roman"/>
        <family val="1"/>
      </rPr>
      <t xml:space="preserve"> </t>
    </r>
    <r>
      <rPr>
        <sz val="12"/>
        <color rgb="FF000000"/>
        <rFont val="標楷體"/>
        <family val="4"/>
        <charset val="136"/>
      </rPr>
      <t>（座）</t>
    </r>
  </si>
  <si>
    <t>不　　動　　產</t>
  </si>
  <si>
    <t>信徒人數
（人）</t>
  </si>
  <si>
    <t>總座數</t>
  </si>
  <si>
    <t>登記別</t>
  </si>
  <si>
    <t>組　織　型　態</t>
  </si>
  <si>
    <t>正式登記</t>
  </si>
  <si>
    <t>補辦登記</t>
  </si>
  <si>
    <t>已辦理
財團法人
登記數</t>
  </si>
  <si>
    <t>未辦財團法人登記數</t>
  </si>
  <si>
    <t>寺廟</t>
  </si>
  <si>
    <r>
      <t xml:space="preserve">其他
</t>
    </r>
    <r>
      <rPr>
        <sz val="12"/>
        <color rgb="FF000000"/>
        <rFont val="Times New Roman"/>
        <family val="1"/>
      </rPr>
      <t>(</t>
    </r>
    <r>
      <rPr>
        <sz val="12"/>
        <color rgb="FF000000"/>
        <rFont val="標楷體"/>
        <family val="4"/>
        <charset val="136"/>
      </rPr>
      <t>平方公尺</t>
    </r>
    <r>
      <rPr>
        <sz val="12"/>
        <color rgb="FF000000"/>
        <rFont val="Times New Roman"/>
        <family val="1"/>
      </rPr>
      <t>)</t>
    </r>
  </si>
  <si>
    <r>
      <t xml:space="preserve">基地面積
</t>
    </r>
    <r>
      <rPr>
        <sz val="12"/>
        <color rgb="FF000000"/>
        <rFont val="Times New Roman"/>
        <family val="1"/>
      </rPr>
      <t>(</t>
    </r>
    <r>
      <rPr>
        <sz val="12"/>
        <color rgb="FF000000"/>
        <rFont val="標楷體"/>
        <family val="4"/>
        <charset val="136"/>
      </rPr>
      <t>平方公尺)</t>
    </r>
  </si>
  <si>
    <r>
      <t xml:space="preserve">建物面積
</t>
    </r>
    <r>
      <rPr>
        <sz val="12"/>
        <color rgb="FF000000"/>
        <rFont val="Times New Roman"/>
        <family val="1"/>
      </rPr>
      <t>(</t>
    </r>
    <r>
      <rPr>
        <sz val="12"/>
        <color rgb="FF000000"/>
        <rFont val="標楷體"/>
        <family val="4"/>
        <charset val="136"/>
      </rPr>
      <t>平方公尺)</t>
    </r>
  </si>
  <si>
    <t>中華 聖教</t>
  </si>
  <si>
    <t>宇宙彌勒皇教</t>
  </si>
  <si>
    <t>玄門 真宗</t>
  </si>
  <si>
    <t>天     道</t>
  </si>
  <si>
    <t>其他
宗教</t>
  </si>
  <si>
    <t>儒教</t>
  </si>
  <si>
    <t>黃中</t>
  </si>
  <si>
    <t xml:space="preserve">          2.依內政部公開之宗教統計基本原則與基準，本表格列入主要宗教統計類別計11個。</t>
  </si>
  <si>
    <t>11130-00-03-3</t>
  </si>
  <si>
    <t>單位：座</t>
  </si>
  <si>
    <t xml:space="preserve">               </t>
  </si>
  <si>
    <t>猶 太 教</t>
  </si>
  <si>
    <t>天   主   教</t>
  </si>
  <si>
    <t>基   督   教</t>
  </si>
  <si>
    <t>伊  斯  蘭  教</t>
  </si>
  <si>
    <t>東 正 教</t>
  </si>
  <si>
    <t>摩   門   教</t>
  </si>
  <si>
    <t>天   理   教</t>
  </si>
  <si>
    <t>巴  哈  伊  教</t>
  </si>
  <si>
    <t>統   一   教</t>
  </si>
  <si>
    <t>山   達   基</t>
  </si>
  <si>
    <t>真  光  教  團</t>
  </si>
  <si>
    <t>其    他</t>
  </si>
  <si>
    <t>已辦理財團法人登記</t>
  </si>
  <si>
    <t>未辦理財團法人登記</t>
  </si>
  <si>
    <r>
      <t>總</t>
    </r>
    <r>
      <rPr>
        <sz val="12"/>
        <color rgb="FF000000"/>
        <rFont val="Times New Roman"/>
        <family val="1"/>
      </rPr>
      <t xml:space="preserve"> </t>
    </r>
    <r>
      <rPr>
        <sz val="12"/>
        <color rgb="FF000000"/>
        <rFont val="標楷體"/>
        <family val="4"/>
        <charset val="136"/>
      </rPr>
      <t>計</t>
    </r>
  </si>
  <si>
    <t>11130-00-04-3</t>
  </si>
  <si>
    <r>
      <t>鄉鎮市</t>
    </r>
    <r>
      <rPr>
        <sz val="11"/>
        <color rgb="FF000000"/>
        <rFont val="Times New Roman"/>
        <family val="1"/>
      </rPr>
      <t xml:space="preserve">
</t>
    </r>
    <r>
      <rPr>
        <sz val="11"/>
        <color rgb="FF000000"/>
        <rFont val="標楷體"/>
        <family val="4"/>
        <charset val="136"/>
      </rPr>
      <t>及宗教別</t>
    </r>
  </si>
  <si>
    <t>醫療機構</t>
  </si>
  <si>
    <t>文　　　　教　　　　機　　　　構</t>
  </si>
  <si>
    <t>公　益　慈　善　事　業</t>
  </si>
  <si>
    <t>醫院數</t>
  </si>
  <si>
    <t>診所數</t>
  </si>
  <si>
    <t>大學數</t>
  </si>
  <si>
    <t>專科
學校數</t>
  </si>
  <si>
    <t>中學數</t>
  </si>
  <si>
    <t>職校數</t>
  </si>
  <si>
    <t>小學數</t>
  </si>
  <si>
    <t>幼兒園數</t>
  </si>
  <si>
    <t>圖書閱覽室數</t>
  </si>
  <si>
    <t>養老
院數</t>
  </si>
  <si>
    <t>身心障礙
教養院數</t>
  </si>
  <si>
    <t>青少年
輔導院數</t>
  </si>
  <si>
    <t>福利基
金會數</t>
  </si>
  <si>
    <t>學生宿舍處數</t>
  </si>
  <si>
    <t>技藝研習
處數</t>
  </si>
  <si>
    <t>社會服務
中心數</t>
  </si>
  <si>
    <t>寺廟(含財團法人)</t>
  </si>
  <si>
    <t>合   計</t>
  </si>
  <si>
    <t>中 華 聖 教</t>
  </si>
  <si>
    <t>玄 門 真 宗</t>
  </si>
  <si>
    <t>天      道</t>
  </si>
  <si>
    <t>教堂(含財團法人)</t>
  </si>
  <si>
    <t>合    計</t>
  </si>
  <si>
    <t>單位：新臺幣千元</t>
  </si>
  <si>
    <t>造產項目</t>
  </si>
  <si>
    <t>造產種類</t>
  </si>
  <si>
    <t>年底現存量</t>
  </si>
  <si>
    <t>本　年　收　入</t>
  </si>
  <si>
    <t>本　年　支　出</t>
  </si>
  <si>
    <t>事業賸餘</t>
  </si>
  <si>
    <t>事業外賸餘</t>
  </si>
  <si>
    <t>留存事業機關賸餘金額</t>
  </si>
  <si>
    <t>年底現存造產價值估計</t>
  </si>
  <si>
    <t>歷年累計
總投資額</t>
  </si>
  <si>
    <t>單位</t>
  </si>
  <si>
    <t>合　計</t>
  </si>
  <si>
    <t>事業收入</t>
  </si>
  <si>
    <t>事業外收入</t>
  </si>
  <si>
    <t>事業費用</t>
  </si>
  <si>
    <t>事業外費用</t>
  </si>
  <si>
    <t>(短絀)</t>
  </si>
  <si>
    <t>(1)+(2)</t>
  </si>
  <si>
    <t>(1)</t>
  </si>
  <si>
    <t>(2)</t>
  </si>
  <si>
    <t>(3)+(4)</t>
  </si>
  <si>
    <t>(3)</t>
  </si>
  <si>
    <t>(4)</t>
  </si>
  <si>
    <t>(5)=(1)-(3)</t>
  </si>
  <si>
    <t>(6)=(2)-(4)</t>
  </si>
  <si>
    <t>(7)=(5)+(6)</t>
  </si>
  <si>
    <t>填表說明：</t>
  </si>
  <si>
    <t>1.本年賸餘（短絀）＝本年收入合計－本年支出合計＝事業賸餘（損失）＋事業外賸餘（損失）。</t>
  </si>
  <si>
    <t>每年終了後4個月內編報</t>
  </si>
  <si>
    <t>30294-04-01-3</t>
  </si>
  <si>
    <t>公私立別</t>
  </si>
  <si>
    <t>經　　規　　劃　　並　　啟　　用　　者</t>
  </si>
  <si>
    <t>未　經　規　劃　者</t>
  </si>
  <si>
    <t>年底處數</t>
  </si>
  <si>
    <r>
      <t xml:space="preserve">年底土地面積
</t>
    </r>
    <r>
      <rPr>
        <sz val="10"/>
        <color rgb="FF000000"/>
        <rFont val="Times New Roman"/>
        <family val="1"/>
      </rPr>
      <t>(</t>
    </r>
    <r>
      <rPr>
        <sz val="10"/>
        <color rgb="FF000000"/>
        <rFont val="標楷體"/>
        <family val="4"/>
        <charset val="136"/>
      </rPr>
      <t>平方公尺</t>
    </r>
    <r>
      <rPr>
        <sz val="10"/>
        <color rgb="FF000000"/>
        <rFont val="Times New Roman"/>
        <family val="1"/>
      </rPr>
      <t>)</t>
    </r>
  </si>
  <si>
    <r>
      <t xml:space="preserve">年底土
地面積
</t>
    </r>
    <r>
      <rPr>
        <sz val="10"/>
        <color rgb="FF000000"/>
        <rFont val="Times New Roman"/>
        <family val="1"/>
      </rPr>
      <t>(</t>
    </r>
    <r>
      <rPr>
        <sz val="10"/>
        <color rgb="FF000000"/>
        <rFont val="標楷體"/>
        <family val="4"/>
        <charset val="136"/>
      </rPr>
      <t>平方公尺</t>
    </r>
    <r>
      <rPr>
        <sz val="10"/>
        <color rgb="FF000000"/>
        <rFont val="Times New Roman"/>
        <family val="1"/>
      </rPr>
      <t>)</t>
    </r>
  </si>
  <si>
    <r>
      <t xml:space="preserve">年底已
使用面積
</t>
    </r>
    <r>
      <rPr>
        <sz val="10"/>
        <color rgb="FF000000"/>
        <rFont val="Times New Roman"/>
        <family val="1"/>
      </rPr>
      <t>(</t>
    </r>
    <r>
      <rPr>
        <sz val="10"/>
        <color rgb="FF000000"/>
        <rFont val="標楷體"/>
        <family val="4"/>
        <charset val="136"/>
      </rPr>
      <t>平方公尺</t>
    </r>
    <r>
      <rPr>
        <sz val="10"/>
        <color rgb="FF000000"/>
        <rFont val="Times New Roman"/>
        <family val="1"/>
      </rPr>
      <t>)</t>
    </r>
  </si>
  <si>
    <r>
      <t xml:space="preserve">年底未
使用面積
</t>
    </r>
    <r>
      <rPr>
        <sz val="10"/>
        <color rgb="FF000000"/>
        <rFont val="Times New Roman"/>
        <family val="1"/>
      </rPr>
      <t>(</t>
    </r>
    <r>
      <rPr>
        <sz val="10"/>
        <color rgb="FF000000"/>
        <rFont val="標楷體"/>
        <family val="4"/>
        <charset val="136"/>
      </rPr>
      <t>平方公尺</t>
    </r>
    <r>
      <rPr>
        <sz val="10"/>
        <color rgb="FF000000"/>
        <rFont val="Times New Roman"/>
        <family val="1"/>
      </rPr>
      <t>)</t>
    </r>
  </si>
  <si>
    <r>
      <t>年底可使用墓基總數</t>
    </r>
    <r>
      <rPr>
        <sz val="12"/>
        <color rgb="FF000000"/>
        <rFont val="Times New Roman"/>
        <family val="1"/>
      </rPr>
      <t>(</t>
    </r>
    <r>
      <rPr>
        <sz val="12"/>
        <color rgb="FF000000"/>
        <rFont val="標楷體"/>
        <family val="4"/>
        <charset val="136"/>
      </rPr>
      <t>座</t>
    </r>
    <r>
      <rPr>
        <sz val="12"/>
        <color rgb="FF000000"/>
        <rFont val="Times New Roman"/>
        <family val="1"/>
      </rPr>
      <t>)</t>
    </r>
  </si>
  <si>
    <r>
      <t>年底已使用墓基總數</t>
    </r>
    <r>
      <rPr>
        <sz val="12"/>
        <color rgb="FF000000"/>
        <rFont val="Times New Roman"/>
        <family val="1"/>
      </rPr>
      <t>(</t>
    </r>
    <r>
      <rPr>
        <sz val="12"/>
        <color rgb="FF000000"/>
        <rFont val="標楷體"/>
        <family val="4"/>
        <charset val="136"/>
      </rPr>
      <t>座</t>
    </r>
    <r>
      <rPr>
        <sz val="12"/>
        <color rgb="FF000000"/>
        <rFont val="Times New Roman"/>
        <family val="1"/>
      </rPr>
      <t>)</t>
    </r>
  </si>
  <si>
    <r>
      <t>年底尚未使用墓基數</t>
    </r>
    <r>
      <rPr>
        <sz val="12"/>
        <color rgb="FF000000"/>
        <rFont val="Times New Roman"/>
        <family val="1"/>
      </rPr>
      <t>(</t>
    </r>
    <r>
      <rPr>
        <sz val="12"/>
        <color rgb="FF000000"/>
        <rFont val="標楷體"/>
        <family val="4"/>
        <charset val="136"/>
      </rPr>
      <t>座</t>
    </r>
    <r>
      <rPr>
        <sz val="12"/>
        <color rgb="FF000000"/>
        <rFont val="Times New Roman"/>
        <family val="1"/>
      </rPr>
      <t>)</t>
    </r>
  </si>
  <si>
    <t>本年埋葬數</t>
  </si>
  <si>
    <t>本年遷出數</t>
  </si>
  <si>
    <t>開放中</t>
  </si>
  <si>
    <t>已停用</t>
  </si>
  <si>
    <r>
      <t>本年墓基使用數</t>
    </r>
    <r>
      <rPr>
        <sz val="12"/>
        <color rgb="FF000000"/>
        <rFont val="Times New Roman"/>
        <family val="1"/>
      </rPr>
      <t>(</t>
    </r>
    <r>
      <rPr>
        <sz val="12"/>
        <color rgb="FF000000"/>
        <rFont val="標楷體"/>
        <family val="4"/>
        <charset val="136"/>
      </rPr>
      <t>座</t>
    </r>
    <r>
      <rPr>
        <sz val="12"/>
        <color rgb="FF000000"/>
        <rFont val="Times New Roman"/>
        <family val="1"/>
      </rPr>
      <t>)</t>
    </r>
  </si>
  <si>
    <r>
      <t>屍體數</t>
    </r>
    <r>
      <rPr>
        <sz val="12"/>
        <color rgb="FF000000"/>
        <rFont val="Times New Roman"/>
        <family val="1"/>
      </rPr>
      <t>(</t>
    </r>
    <r>
      <rPr>
        <sz val="12"/>
        <color rgb="FF000000"/>
        <rFont val="標楷體"/>
        <family val="4"/>
        <charset val="136"/>
      </rPr>
      <t>具</t>
    </r>
    <r>
      <rPr>
        <sz val="12"/>
        <color rgb="FF000000"/>
        <rFont val="Times New Roman"/>
        <family val="1"/>
      </rPr>
      <t>)</t>
    </r>
  </si>
  <si>
    <r>
      <t>骨灰數</t>
    </r>
    <r>
      <rPr>
        <sz val="12"/>
        <color rgb="FF000000"/>
        <rFont val="Times New Roman"/>
        <family val="1"/>
      </rPr>
      <t>(</t>
    </r>
    <r>
      <rPr>
        <sz val="12"/>
        <color rgb="FF000000"/>
        <rFont val="標楷體"/>
        <family val="4"/>
        <charset val="136"/>
      </rPr>
      <t>個</t>
    </r>
    <r>
      <rPr>
        <sz val="12"/>
        <color rgb="FF000000"/>
        <rFont val="Times New Roman"/>
        <family val="1"/>
      </rPr>
      <t>)</t>
    </r>
  </si>
  <si>
    <r>
      <t>骨骸數</t>
    </r>
    <r>
      <rPr>
        <sz val="12"/>
        <color rgb="FF000000"/>
        <rFont val="Times New Roman"/>
        <family val="1"/>
      </rPr>
      <t>(</t>
    </r>
    <r>
      <rPr>
        <sz val="12"/>
        <color rgb="FF000000"/>
        <rFont val="標楷體"/>
        <family val="4"/>
        <charset val="136"/>
      </rPr>
      <t>個</t>
    </r>
    <r>
      <rPr>
        <sz val="12"/>
        <color rgb="FF000000"/>
        <rFont val="Times New Roman"/>
        <family val="1"/>
      </rPr>
      <t>)</t>
    </r>
  </si>
  <si>
    <t>公立</t>
  </si>
  <si>
    <t>私立</t>
  </si>
  <si>
    <t>2.所轄如有以土葬之墓基供埋葬骨灰使用，則會產生1墓基有多個骨灰盒(罐)之情況，年度埋葬數會大於年度墓基使用數。</t>
  </si>
  <si>
    <t>30294-04-02-3</t>
  </si>
  <si>
    <t>年底最大容量</t>
  </si>
  <si>
    <t>年底已使用量
（含本年納入數量）</t>
  </si>
  <si>
    <t>年底尚未使用量</t>
  </si>
  <si>
    <t>本年納入數量</t>
  </si>
  <si>
    <t>本年遷出數量</t>
  </si>
  <si>
    <t>合計
（位）</t>
  </si>
  <si>
    <t>骨骸
（位）</t>
  </si>
  <si>
    <t>骨灰
（位）</t>
  </si>
  <si>
    <t>30294-04-03-3</t>
  </si>
  <si>
    <t>本年環保葬件數（件）</t>
  </si>
  <si>
    <t>年底公立公墓收費狀況</t>
  </si>
  <si>
    <t>年底公立公墓
管理人員</t>
  </si>
  <si>
    <t>年底公立各級單位
殯葬業務承辦人員</t>
  </si>
  <si>
    <t>本年核發埋葬火化
許可證明</t>
  </si>
  <si>
    <t>本年殯葬設施違反殯葬法規處分件數（件）</t>
  </si>
  <si>
    <t>非公墓內（灑葬）</t>
  </si>
  <si>
    <t>公墓內</t>
  </si>
  <si>
    <t>公園、
綠地等</t>
  </si>
  <si>
    <t>海洋</t>
  </si>
  <si>
    <t>樹葬</t>
  </si>
  <si>
    <t>有收費
公墓數
（個）</t>
  </si>
  <si>
    <t>未收費
公墓數
（個）</t>
  </si>
  <si>
    <t>專任
（人）</t>
  </si>
  <si>
    <t>兼任
(人)</t>
  </si>
  <si>
    <t>埋葬屍體（件）</t>
  </si>
  <si>
    <t>火化屍體或骨骸（件）</t>
  </si>
  <si>
    <t xml:space="preserve">          2.本年環保葬件數、本年殯葬設施違反殯葬法規處分件數係指公、私立殯葬管理業務均為統計範圍。</t>
  </si>
  <si>
    <t>30294-04-04-3</t>
  </si>
  <si>
    <t>公私
立別</t>
  </si>
  <si>
    <t>年底殯儀館數（處）</t>
  </si>
  <si>
    <r>
      <t>年底土地面積
（平方公尺</t>
    </r>
    <r>
      <rPr>
        <sz val="12"/>
        <color rgb="FF000000"/>
        <rFont val="Times New Roman"/>
        <family val="1"/>
      </rPr>
      <t>)</t>
    </r>
  </si>
  <si>
    <t>年底總樓地板面積
（平方公尺）</t>
  </si>
  <si>
    <t>年底禮廳數
（間）</t>
  </si>
  <si>
    <t>年底屍體冷凍室
最大容量（具）</t>
  </si>
  <si>
    <t>本年殯殮數
（具）</t>
  </si>
  <si>
    <t xml:space="preserve">     審核</t>
  </si>
  <si>
    <t xml:space="preserve">       業務主管人員</t>
  </si>
  <si>
    <t xml:space="preserve">       主辦統計人員</t>
  </si>
  <si>
    <t>30294-04-05-3</t>
  </si>
  <si>
    <t>年底火化場數
（處）</t>
  </si>
  <si>
    <t>年底土地面積
(平方公尺)</t>
  </si>
  <si>
    <r>
      <t>年底總樓地板面積</t>
    </r>
    <r>
      <rPr>
        <sz val="12"/>
        <color rgb="FF000000"/>
        <rFont val="Times New Roman"/>
        <family val="1"/>
      </rPr>
      <t xml:space="preserve">
</t>
    </r>
    <r>
      <rPr>
        <sz val="12"/>
        <color rgb="FF000000"/>
        <rFont val="標楷體"/>
        <family val="4"/>
        <charset val="136"/>
      </rPr>
      <t>（平方公尺）</t>
    </r>
  </si>
  <si>
    <t>年底每日最大處理量
（具）</t>
  </si>
  <si>
    <t>年底火化爐數
（座）</t>
  </si>
  <si>
    <t>本年火化數
（具）</t>
  </si>
  <si>
    <t>性別不詳</t>
  </si>
  <si>
    <t xml:space="preserve">    審核</t>
  </si>
  <si>
    <t>年    報</t>
    <phoneticPr fontId="55" type="noConversion"/>
  </si>
  <si>
    <t>次年二月底前編報</t>
    <phoneticPr fontId="55" type="noConversion"/>
  </si>
  <si>
    <t>表        號</t>
    <phoneticPr fontId="55" type="noConversion"/>
  </si>
  <si>
    <t>20343-01-01-3</t>
    <phoneticPr fontId="55" type="noConversion"/>
  </si>
  <si>
    <t>單位：</t>
  </si>
  <si>
    <t>人</t>
  </si>
  <si>
    <t/>
  </si>
  <si>
    <t>遠洋漁業</t>
  </si>
  <si>
    <t>近海漁業</t>
  </si>
  <si>
    <t>鄉鎮市區</t>
    <phoneticPr fontId="55" type="noConversion"/>
  </si>
  <si>
    <t>計</t>
    <phoneticPr fontId="55" type="noConversion"/>
  </si>
  <si>
    <t>專業</t>
  </si>
  <si>
    <t>兼業</t>
  </si>
  <si>
    <t>小計</t>
    <phoneticPr fontId="55" type="noConversion"/>
  </si>
  <si>
    <t>專業</t>
    <phoneticPr fontId="55" type="noConversion"/>
  </si>
  <si>
    <t>小計</t>
  </si>
  <si>
    <t>兼業</t>
    <phoneticPr fontId="55" type="noConversion"/>
  </si>
  <si>
    <t>船員</t>
  </si>
  <si>
    <t>岸上人員</t>
  </si>
  <si>
    <t>沿岸漁業</t>
  </si>
  <si>
    <t>內陸漁撈</t>
  </si>
  <si>
    <t>海面養殖</t>
  </si>
  <si>
    <t>內陸養殖</t>
  </si>
  <si>
    <t>專業人員</t>
  </si>
  <si>
    <t>兼業人員</t>
  </si>
  <si>
    <t>機關首長</t>
    <phoneticPr fontId="4" type="noConversion"/>
  </si>
  <si>
    <t>資料來源：根據本所資料填報。</t>
    <phoneticPr fontId="55" type="noConversion"/>
  </si>
  <si>
    <t>填表說明：1.漁業從人員係指實際從事漁撈(包括船員及陸上事務員工及經營者)暨養殖(包括直接從事水產養殖工作人員及經營者)而不包括水產加工人員。</t>
    <phoneticPr fontId="55" type="noConversion"/>
  </si>
  <si>
    <t>年報</t>
    <phoneticPr fontId="4" type="noConversion"/>
  </si>
  <si>
    <t>20341-07-01-3</t>
    <phoneticPr fontId="4" type="noConversion"/>
  </si>
  <si>
    <t>戶數：戶</t>
  </si>
  <si>
    <t>人口數：人</t>
    <phoneticPr fontId="4" type="noConversion"/>
  </si>
  <si>
    <t>鄉鎮別</t>
    <phoneticPr fontId="4" type="noConversion"/>
  </si>
  <si>
    <t>漁戶數</t>
  </si>
  <si>
    <t>漁戶人口數</t>
  </si>
  <si>
    <t>(市區)</t>
    <phoneticPr fontId="4" type="noConversion"/>
  </si>
  <si>
    <t>資料來源：根據本所資料填報。</t>
    <phoneticPr fontId="4" type="noConversion"/>
  </si>
  <si>
    <t>填表說明：1.凡漁業收入達該年總收入二分之一以上者為漁戶，以戶籍登記者為準，兼營二種以上者，以其收入最高之一種列計。</t>
    <phoneticPr fontId="4" type="noConversion"/>
  </si>
  <si>
    <t>　　　　　2.戶內共同居住之寄籍人口，應予除外；因就學或服役暫時遷出人口，應視為漁戶人口。</t>
    <phoneticPr fontId="4" type="noConversion"/>
  </si>
  <si>
    <t>　　　　　3.本表編製3份，經陳核後，1份送主計室，1份自存外，1份送臺東縣政府農業處。</t>
    <phoneticPr fontId="4" type="noConversion"/>
  </si>
  <si>
    <t>中華民國 114 年底</t>
    <phoneticPr fontId="4" type="noConversion"/>
  </si>
  <si>
    <t>東河鄉</t>
    <phoneticPr fontId="4" type="noConversion"/>
  </si>
  <si>
    <t>臺東縣東河鄉漁戶數及漁戶人口數</t>
    <phoneticPr fontId="4" type="noConversion"/>
  </si>
  <si>
    <t>中華民國115年1月29日編製</t>
    <phoneticPr fontId="4" type="noConversion"/>
  </si>
  <si>
    <t>臺東縣東河鄉公所</t>
    <phoneticPr fontId="4" type="noConversion"/>
  </si>
  <si>
    <t>中華民國114年底</t>
    <phoneticPr fontId="55" type="noConversion"/>
  </si>
  <si>
    <t>臺東縣東河鄉公所</t>
    <phoneticPr fontId="55" type="noConversion"/>
  </si>
  <si>
    <t>東河鄉</t>
    <phoneticPr fontId="55" type="noConversion"/>
  </si>
  <si>
    <t>臺東縣東河鄉漁業從業人數</t>
    <phoneticPr fontId="55" type="noConversion"/>
  </si>
  <si>
    <t>　　　　　2.本表編製3份，經陳核後，1份送主計室，1份自存外，1份送臺東縣政府農業處。</t>
    <phoneticPr fontId="55" type="noConversion"/>
  </si>
  <si>
    <t>臺東縣東河鄉漁業從業人數(續)</t>
    <phoneticPr fontId="55" type="noConversion"/>
  </si>
  <si>
    <t>漁業從業人數(114年)</t>
    <phoneticPr fontId="4" type="noConversion"/>
  </si>
  <si>
    <t>漁戶數及漁戶人口數(114年)</t>
    <phoneticPr fontId="4" type="noConversion"/>
  </si>
  <si>
    <t>臺東縣東河鄉辦理調解方式概況</t>
    <phoneticPr fontId="55" type="noConversion"/>
  </si>
  <si>
    <t>　中華民國114年</t>
    <phoneticPr fontId="8" type="noConversion"/>
  </si>
  <si>
    <t>東河鄉民政課</t>
    <phoneticPr fontId="8" type="noConversion"/>
  </si>
  <si>
    <t>臺東縣東河鄉辦理調解業務概況(續)</t>
    <phoneticPr fontId="8" type="noConversion"/>
  </si>
  <si>
    <t xml:space="preserve">            中華民國 114年</t>
    <phoneticPr fontId="8" type="noConversion"/>
  </si>
  <si>
    <t>臺東縣東河鄉辦理調解業務概況</t>
    <phoneticPr fontId="55" type="noConversion"/>
  </si>
  <si>
    <t xml:space="preserve">             中華民國114年</t>
    <phoneticPr fontId="8" type="noConversion"/>
  </si>
  <si>
    <t>臺東縣東河鄉調解委員會組織概況</t>
    <phoneticPr fontId="55" type="noConversion"/>
  </si>
  <si>
    <t xml:space="preserve">                 中華民國 114年底</t>
    <phoneticPr fontId="8" type="noConversion"/>
  </si>
  <si>
    <t xml:space="preserve">          2.本表調解方式合計欄應與「30293-03-01-3臺東縣東河鄉辦理調解業務概況」之結案件數總計相符。</t>
    <phoneticPr fontId="8" type="noConversion"/>
  </si>
  <si>
    <t>辦理調解業務概況(114年)</t>
    <phoneticPr fontId="4" type="noConversion"/>
  </si>
  <si>
    <t>調解委員會組織概況(114年)</t>
    <phoneticPr fontId="4" type="noConversion"/>
  </si>
  <si>
    <t>辦理調解方式概況(114年)</t>
    <phoneticPr fontId="4" type="noConversion"/>
  </si>
  <si>
    <t>115 年 2 月   ( 115 年度)</t>
    <phoneticPr fontId="4" type="noConversion"/>
  </si>
  <si>
    <t>中華民國115年03月04日編製</t>
    <phoneticPr fontId="4" type="noConversion"/>
  </si>
  <si>
    <t>公庫收支(115年2月)</t>
    <phoneticPr fontId="4" type="noConversion"/>
  </si>
  <si>
    <t xml:space="preserve"> 中華民國 115 年 2 月                                  單位：公噸</t>
    <phoneticPr fontId="55" type="noConversion"/>
  </si>
  <si>
    <t>中華民國115年3月4日編製</t>
    <phoneticPr fontId="55" type="noConversion"/>
  </si>
  <si>
    <t xml:space="preserve"> 公  開  類</t>
    <phoneticPr fontId="4" type="noConversion"/>
  </si>
  <si>
    <t xml:space="preserve"> 年  度  報</t>
    <phoneticPr fontId="145" type="noConversion"/>
  </si>
  <si>
    <t>期間開始2.5個月內編報</t>
    <phoneticPr fontId="145" type="noConversion"/>
  </si>
  <si>
    <t>表    號</t>
    <phoneticPr fontId="145" type="noConversion"/>
  </si>
  <si>
    <t>30910-02-01-3</t>
    <phoneticPr fontId="145" type="noConversion"/>
  </si>
  <si>
    <r>
      <t>一、</t>
    </r>
    <r>
      <rPr>
        <sz val="14"/>
        <rFont val="標楷體"/>
        <family val="4"/>
        <charset val="136"/>
      </rPr>
      <t>經資門合計</t>
    </r>
    <phoneticPr fontId="52" type="noConversion"/>
  </si>
  <si>
    <t>單位：千元</t>
  </si>
  <si>
    <t>單   位   及   業   務  別</t>
    <phoneticPr fontId="4" type="noConversion"/>
  </si>
  <si>
    <t>歲  出  項  目</t>
    <phoneticPr fontId="145" type="noConversion"/>
  </si>
  <si>
    <t>歲  入  項  目</t>
    <phoneticPr fontId="145" type="noConversion"/>
  </si>
  <si>
    <t>預  算  數</t>
    <phoneticPr fontId="145" type="noConversion"/>
  </si>
  <si>
    <t>環境部
補助款</t>
    <phoneticPr fontId="145" type="noConversion"/>
  </si>
  <si>
    <t>其他政府
補助款</t>
    <phoneticPr fontId="145" type="noConversion"/>
  </si>
  <si>
    <r>
      <rPr>
        <sz val="14"/>
        <color rgb="FFFF0000"/>
        <rFont val="標楷體"/>
        <family val="4"/>
        <charset val="136"/>
      </rPr>
      <t>合</t>
    </r>
    <r>
      <rPr>
        <sz val="14"/>
        <rFont val="標楷體"/>
        <family val="4"/>
        <charset val="136"/>
      </rPr>
      <t>計</t>
    </r>
    <phoneticPr fontId="145" type="noConversion"/>
  </si>
  <si>
    <t>人事費</t>
  </si>
  <si>
    <t>約用人員
酬金</t>
    <phoneticPr fontId="145" type="noConversion"/>
  </si>
  <si>
    <t>委辦費</t>
    <phoneticPr fontId="145" type="noConversion"/>
  </si>
  <si>
    <t>其他支出</t>
    <phoneticPr fontId="145" type="noConversion"/>
  </si>
  <si>
    <t>鄉 鎮 市 公 所 清 潔 隊 預 算</t>
    <phoneticPr fontId="4" type="noConversion"/>
  </si>
  <si>
    <r>
      <t>二、</t>
    </r>
    <r>
      <rPr>
        <sz val="14"/>
        <rFont val="標楷體"/>
        <family val="4"/>
        <charset val="136"/>
      </rPr>
      <t>經常門</t>
    </r>
    <phoneticPr fontId="52" type="noConversion"/>
  </si>
  <si>
    <t>歲  出  項  目</t>
    <phoneticPr fontId="4" type="noConversion"/>
  </si>
  <si>
    <t>歲  入  項  目</t>
    <phoneticPr fontId="4" type="noConversion"/>
  </si>
  <si>
    <t>其他
經常支出</t>
    <phoneticPr fontId="145" type="noConversion"/>
  </si>
  <si>
    <t>三、資本門</t>
    <phoneticPr fontId="52" type="noConversion"/>
  </si>
  <si>
    <t>其他
資本支出</t>
    <phoneticPr fontId="145" type="noConversion"/>
  </si>
  <si>
    <t xml:space="preserve"> 填表                                              </t>
    <phoneticPr fontId="12" type="noConversion"/>
  </si>
  <si>
    <t xml:space="preserve">    審核</t>
    <phoneticPr fontId="4" type="noConversion"/>
  </si>
  <si>
    <t xml:space="preserve"> 機關首長</t>
    <phoneticPr fontId="4" type="noConversion"/>
  </si>
  <si>
    <r>
      <t>資料來源：依據本</t>
    </r>
    <r>
      <rPr>
        <sz val="12"/>
        <rFont val="標楷體"/>
        <family val="4"/>
        <charset val="136"/>
      </rPr>
      <t>所環境保護預算資料編製。</t>
    </r>
    <phoneticPr fontId="4" type="noConversion"/>
  </si>
  <si>
    <r>
      <t>填表說明：</t>
    </r>
    <r>
      <rPr>
        <sz val="12"/>
        <rFont val="Times New Roman"/>
        <family val="1"/>
      </rPr>
      <t>1.</t>
    </r>
    <r>
      <rPr>
        <sz val="12"/>
        <rFont val="標楷體"/>
        <family val="4"/>
        <charset val="136"/>
      </rPr>
      <t>本表編製</t>
    </r>
    <r>
      <rPr>
        <sz val="12"/>
        <rFont val="Times New Roman"/>
        <family val="1"/>
      </rPr>
      <t>1</t>
    </r>
    <r>
      <rPr>
        <sz val="12"/>
        <rFont val="標楷體"/>
        <family val="4"/>
        <charset val="136"/>
      </rPr>
      <t>式</t>
    </r>
    <r>
      <rPr>
        <sz val="12"/>
        <rFont val="Times New Roman"/>
        <family val="1"/>
      </rPr>
      <t>3</t>
    </r>
    <r>
      <rPr>
        <sz val="12"/>
        <rFont val="標楷體"/>
        <family val="4"/>
        <charset val="136"/>
      </rPr>
      <t>份，</t>
    </r>
    <r>
      <rPr>
        <sz val="12"/>
        <rFont val="Times New Roman"/>
        <family val="1"/>
      </rPr>
      <t>1</t>
    </r>
    <r>
      <rPr>
        <sz val="12"/>
        <rFont val="標楷體"/>
        <family val="4"/>
        <charset val="136"/>
      </rPr>
      <t>份送本所主計室，</t>
    </r>
    <r>
      <rPr>
        <sz val="12"/>
        <rFont val="Times New Roman"/>
        <family val="1"/>
      </rPr>
      <t>1</t>
    </r>
    <r>
      <rPr>
        <sz val="12"/>
        <rFont val="標楷體"/>
        <family val="4"/>
        <charset val="136"/>
      </rPr>
      <t>份自存，</t>
    </r>
    <r>
      <rPr>
        <sz val="12"/>
        <rFont val="Times New Roman"/>
        <family val="1"/>
      </rPr>
      <t>1</t>
    </r>
    <r>
      <rPr>
        <sz val="12"/>
        <rFont val="標楷體"/>
        <family val="4"/>
        <charset val="136"/>
      </rPr>
      <t>份送本縣環境保護局。</t>
    </r>
    <phoneticPr fontId="12" type="noConversion"/>
  </si>
  <si>
    <t>東河鄉公所清潔隊</t>
    <phoneticPr fontId="52" type="noConversion"/>
  </si>
  <si>
    <t>臺東縣東河鄉環境保護預算</t>
    <phoneticPr fontId="4" type="noConversion"/>
  </si>
  <si>
    <r>
      <rPr>
        <u/>
        <sz val="14"/>
        <rFont val="標楷體"/>
        <family val="4"/>
        <charset val="136"/>
      </rPr>
      <t>___115___</t>
    </r>
    <r>
      <rPr>
        <sz val="14"/>
        <rFont val="標楷體"/>
        <family val="4"/>
        <charset val="136"/>
      </rPr>
      <t>會計年度</t>
    </r>
    <phoneticPr fontId="145" type="noConversion"/>
  </si>
  <si>
    <t>中華民國115年1月12日編製</t>
    <phoneticPr fontId="4" type="noConversion"/>
  </si>
  <si>
    <t>環境保護預算概況(115年)</t>
    <phoneticPr fontId="4" type="noConversion"/>
  </si>
  <si>
    <t xml:space="preserve"> 中華民國 115 年2 月                      單位：公斤</t>
    <phoneticPr fontId="55" type="noConversion"/>
  </si>
  <si>
    <t>中華民國115年3月4日編製</t>
    <phoneticPr fontId="8" type="noConversion"/>
  </si>
  <si>
    <t>資源回收量(115年2月)</t>
    <phoneticPr fontId="4" type="noConversion"/>
  </si>
  <si>
    <t>一般垃圾及廚餘清理狀況(115年2月)</t>
    <phoneticPr fontId="4" type="noConversion"/>
  </si>
  <si>
    <t>(無)</t>
    <phoneticPr fontId="8" type="noConversion"/>
  </si>
  <si>
    <t>每年4月15日前編報</t>
  </si>
  <si>
    <t>30293-01-01-3</t>
  </si>
  <si>
    <t>本年賸餘</t>
  </si>
  <si>
    <r>
      <t xml:space="preserve">解繳庫數
</t>
    </r>
    <r>
      <rPr>
        <sz val="10"/>
        <color rgb="FF000000"/>
        <rFont val="標楷體"/>
        <family val="4"/>
        <charset val="136"/>
      </rPr>
      <t>（含縣市或鄉鎮市）</t>
    </r>
  </si>
  <si>
    <r>
      <t>數</t>
    </r>
    <r>
      <rPr>
        <sz val="12"/>
        <color rgb="FF000000"/>
        <rFont val="Times New Roman"/>
        <family val="1"/>
      </rPr>
      <t xml:space="preserve"> </t>
    </r>
    <r>
      <rPr>
        <sz val="12"/>
        <color rgb="FF000000"/>
        <rFont val="標楷體"/>
        <family val="4"/>
        <charset val="136"/>
      </rPr>
      <t>量</t>
    </r>
  </si>
  <si>
    <r>
      <t>(</t>
    </r>
    <r>
      <rPr>
        <sz val="12"/>
        <color rgb="FF000000"/>
        <rFont val="標楷體"/>
        <family val="4"/>
        <charset val="136"/>
      </rPr>
      <t>損失</t>
    </r>
    <r>
      <rPr>
        <sz val="12"/>
        <color rgb="FF000000"/>
        <rFont val="Times New Roman"/>
        <family val="1"/>
      </rPr>
      <t>)</t>
    </r>
  </si>
  <si>
    <r>
      <t>(</t>
    </r>
    <r>
      <rPr>
        <sz val="11"/>
        <color rgb="FF000000"/>
        <rFont val="標楷體"/>
        <family val="4"/>
        <charset val="136"/>
      </rPr>
      <t>損失</t>
    </r>
    <r>
      <rPr>
        <sz val="11"/>
        <color rgb="FF000000"/>
        <rFont val="Times New Roman"/>
        <family val="1"/>
      </rPr>
      <t>)</t>
    </r>
  </si>
  <si>
    <t>附　註</t>
  </si>
  <si>
    <r>
      <t>一、累計賸餘分配：</t>
    </r>
    <r>
      <rPr>
        <sz val="12"/>
        <color rgb="FF000000"/>
        <rFont val="Times New Roman"/>
        <family val="1"/>
      </rPr>
      <t>A+B________________</t>
    </r>
    <r>
      <rPr>
        <sz val="12"/>
        <color rgb="FF000000"/>
        <rFont val="Times New Roman"/>
        <family val="1"/>
      </rPr>
      <t xml:space="preserve">
</t>
    </r>
    <r>
      <rPr>
        <sz val="12"/>
        <color rgb="FF000000"/>
        <rFont val="標楷體"/>
        <family val="4"/>
        <charset val="136"/>
      </rPr>
      <t>　　解繳縣市或鄉鎮市庫數：</t>
    </r>
    <r>
      <rPr>
        <sz val="12"/>
        <color rgb="FF000000"/>
        <rFont val="Times New Roman"/>
        <family val="1"/>
      </rPr>
      <t>A___________</t>
    </r>
    <r>
      <rPr>
        <sz val="12"/>
        <color rgb="FF000000"/>
        <rFont val="Times New Roman"/>
        <family val="1"/>
      </rPr>
      <t xml:space="preserve">
</t>
    </r>
    <r>
      <rPr>
        <sz val="12"/>
        <color rgb="FF000000"/>
        <rFont val="標楷體"/>
        <family val="4"/>
        <charset val="136"/>
      </rPr>
      <t>　　留存事業機關賸餘金額：</t>
    </r>
    <r>
      <rPr>
        <sz val="12"/>
        <color rgb="FF000000"/>
        <rFont val="Times New Roman"/>
        <family val="1"/>
      </rPr>
      <t>B___________</t>
    </r>
  </si>
  <si>
    <r>
      <t>二、造產區域內總土地面積：</t>
    </r>
    <r>
      <rPr>
        <sz val="12"/>
        <color rgb="FF000000"/>
        <rFont val="Times New Roman"/>
        <family val="1"/>
      </rPr>
      <t>__________</t>
    </r>
    <r>
      <rPr>
        <sz val="12"/>
        <color rgb="FF000000"/>
        <rFont val="標楷體"/>
        <family val="4"/>
        <charset val="136"/>
      </rPr>
      <t>平方公尺
　　</t>
    </r>
    <r>
      <rPr>
        <sz val="12"/>
        <color rgb="FF000000"/>
        <rFont val="Times New Roman"/>
        <family val="1"/>
      </rPr>
      <t>1.</t>
    </r>
    <r>
      <rPr>
        <sz val="12"/>
        <color rgb="FF000000"/>
        <rFont val="標楷體"/>
        <family val="4"/>
        <charset val="136"/>
      </rPr>
      <t>觀光育樂事業：</t>
    </r>
    <r>
      <rPr>
        <sz val="12"/>
        <color rgb="FF000000"/>
        <rFont val="Times New Roman"/>
        <family val="1"/>
      </rPr>
      <t>__________</t>
    </r>
    <r>
      <rPr>
        <sz val="12"/>
        <color rgb="FF000000"/>
        <rFont val="標楷體"/>
        <family val="4"/>
        <charset val="136"/>
      </rPr>
      <t>平方公尺
　　</t>
    </r>
    <r>
      <rPr>
        <sz val="12"/>
        <color rgb="FF000000"/>
        <rFont val="Times New Roman"/>
        <family val="1"/>
      </rPr>
      <t>2.</t>
    </r>
    <r>
      <rPr>
        <sz val="12"/>
        <color rgb="FF000000"/>
        <rFont val="標楷體"/>
        <family val="4"/>
        <charset val="136"/>
      </rPr>
      <t>商場：</t>
    </r>
    <r>
      <rPr>
        <sz val="12"/>
        <color rgb="FF000000"/>
        <rFont val="Times New Roman"/>
        <family val="1"/>
      </rPr>
      <t>__________________</t>
    </r>
    <r>
      <rPr>
        <sz val="12"/>
        <color rgb="FF000000"/>
        <rFont val="標楷體"/>
        <family val="4"/>
        <charset val="136"/>
      </rPr>
      <t>平方公尺</t>
    </r>
  </si>
  <si>
    <r>
      <t>3.</t>
    </r>
    <r>
      <rPr>
        <sz val="12"/>
        <color rgb="FF000000"/>
        <rFont val="標楷體"/>
        <family val="4"/>
        <charset val="136"/>
      </rPr>
      <t>停車場：</t>
    </r>
    <r>
      <rPr>
        <sz val="12"/>
        <color rgb="FF000000"/>
        <rFont val="Times New Roman"/>
        <family val="1"/>
      </rPr>
      <t>__________</t>
    </r>
    <r>
      <rPr>
        <sz val="12"/>
        <color rgb="FF000000"/>
        <rFont val="標楷體"/>
        <family val="4"/>
        <charset val="136"/>
      </rPr>
      <t>平方公尺</t>
    </r>
    <r>
      <rPr>
        <sz val="12"/>
        <color rgb="FF000000"/>
        <rFont val="標楷體"/>
        <family val="4"/>
        <charset val="136"/>
      </rPr>
      <t xml:space="preserve">
</t>
    </r>
    <r>
      <rPr>
        <sz val="12"/>
        <color rgb="FF000000"/>
        <rFont val="Times New Roman"/>
        <family val="1"/>
      </rPr>
      <t>4.</t>
    </r>
    <r>
      <rPr>
        <sz val="12"/>
        <color rgb="FF000000"/>
        <rFont val="標楷體"/>
        <family val="4"/>
        <charset val="136"/>
      </rPr>
      <t>造林：</t>
    </r>
    <r>
      <rPr>
        <sz val="12"/>
        <color rgb="FF000000"/>
        <rFont val="Times New Roman"/>
        <family val="1"/>
      </rPr>
      <t>____________</t>
    </r>
    <r>
      <rPr>
        <sz val="12"/>
        <color rgb="FF000000"/>
        <rFont val="標楷體"/>
        <family val="4"/>
        <charset val="136"/>
      </rPr>
      <t>平方公尺</t>
    </r>
    <r>
      <rPr>
        <sz val="12"/>
        <color rgb="FF000000"/>
        <rFont val="標楷體"/>
        <family val="4"/>
        <charset val="136"/>
      </rPr>
      <t xml:space="preserve">
</t>
    </r>
    <r>
      <rPr>
        <sz val="12"/>
        <color rgb="FF000000"/>
        <rFont val="Times New Roman"/>
        <family val="1"/>
      </rPr>
      <t>5.</t>
    </r>
    <r>
      <rPr>
        <sz val="12"/>
        <color rgb="FF000000"/>
        <rFont val="標楷體"/>
        <family val="4"/>
        <charset val="136"/>
      </rPr>
      <t>果樹：</t>
    </r>
    <r>
      <rPr>
        <sz val="12"/>
        <color rgb="FF000000"/>
        <rFont val="Times New Roman"/>
        <family val="1"/>
      </rPr>
      <t>____________</t>
    </r>
    <r>
      <rPr>
        <sz val="12"/>
        <color rgb="FF000000"/>
        <rFont val="標楷體"/>
        <family val="4"/>
        <charset val="136"/>
      </rPr>
      <t>平方公尺</t>
    </r>
    <r>
      <rPr>
        <sz val="12"/>
        <color rgb="FF000000"/>
        <rFont val="標楷體"/>
        <family val="4"/>
        <charset val="136"/>
      </rPr>
      <t xml:space="preserve">
</t>
    </r>
    <r>
      <rPr>
        <sz val="12"/>
        <color rgb="FF000000"/>
        <rFont val="Times New Roman"/>
        <family val="1"/>
      </rPr>
      <t>6.</t>
    </r>
    <r>
      <rPr>
        <sz val="12"/>
        <color rgb="FF000000"/>
        <rFont val="標楷體"/>
        <family val="4"/>
        <charset val="136"/>
      </rPr>
      <t>行道樹：</t>
    </r>
    <r>
      <rPr>
        <sz val="12"/>
        <color rgb="FF000000"/>
        <rFont val="Times New Roman"/>
        <family val="1"/>
      </rPr>
      <t>______________</t>
    </r>
    <r>
      <rPr>
        <sz val="12"/>
        <color rgb="FF000000"/>
        <rFont val="標楷體"/>
        <family val="4"/>
        <charset val="136"/>
      </rPr>
      <t>公里</t>
    </r>
  </si>
  <si>
    <r>
      <t>7.</t>
    </r>
    <r>
      <rPr>
        <sz val="12"/>
        <color rgb="FF000000"/>
        <rFont val="標楷體"/>
        <family val="4"/>
        <charset val="136"/>
      </rPr>
      <t>作物：</t>
    </r>
    <r>
      <rPr>
        <sz val="12"/>
        <color rgb="FF000000"/>
        <rFont val="Times New Roman"/>
        <family val="1"/>
      </rPr>
      <t>___________</t>
    </r>
    <r>
      <rPr>
        <sz val="12"/>
        <color rgb="FF000000"/>
        <rFont val="標楷體"/>
        <family val="4"/>
        <charset val="136"/>
      </rPr>
      <t>平方公尺</t>
    </r>
    <r>
      <rPr>
        <sz val="12"/>
        <color rgb="FF000000"/>
        <rFont val="標楷體"/>
        <family val="4"/>
        <charset val="136"/>
      </rPr>
      <t xml:space="preserve">
</t>
    </r>
    <r>
      <rPr>
        <sz val="12"/>
        <color rgb="FF000000"/>
        <rFont val="Times New Roman"/>
        <family val="1"/>
      </rPr>
      <t>8.</t>
    </r>
    <r>
      <rPr>
        <sz val="12"/>
        <color rgb="FF000000"/>
        <rFont val="標楷體"/>
        <family val="4"/>
        <charset val="136"/>
      </rPr>
      <t>畜牧：</t>
    </r>
    <r>
      <rPr>
        <sz val="12"/>
        <color rgb="FF000000"/>
        <rFont val="Times New Roman"/>
        <family val="1"/>
      </rPr>
      <t>___________</t>
    </r>
    <r>
      <rPr>
        <sz val="12"/>
        <color rgb="FF000000"/>
        <rFont val="標楷體"/>
        <family val="4"/>
        <charset val="136"/>
      </rPr>
      <t>平方公尺</t>
    </r>
    <r>
      <rPr>
        <sz val="12"/>
        <color rgb="FF000000"/>
        <rFont val="標楷體"/>
        <family val="4"/>
        <charset val="136"/>
      </rPr>
      <t xml:space="preserve">
</t>
    </r>
    <r>
      <rPr>
        <sz val="12"/>
        <color rgb="FF000000"/>
        <rFont val="Times New Roman"/>
        <family val="1"/>
      </rPr>
      <t>9.</t>
    </r>
    <r>
      <rPr>
        <sz val="12"/>
        <color rgb="FF000000"/>
        <rFont val="標楷體"/>
        <family val="4"/>
        <charset val="136"/>
      </rPr>
      <t>水產：</t>
    </r>
    <r>
      <rPr>
        <sz val="12"/>
        <color rgb="FF000000"/>
        <rFont val="Times New Roman"/>
        <family val="1"/>
      </rPr>
      <t>___________</t>
    </r>
    <r>
      <rPr>
        <sz val="12"/>
        <color rgb="FF000000"/>
        <rFont val="標楷體"/>
        <family val="4"/>
        <charset val="136"/>
      </rPr>
      <t>平方公尺</t>
    </r>
    <r>
      <rPr>
        <sz val="12"/>
        <color rgb="FF000000"/>
        <rFont val="標楷體"/>
        <family val="4"/>
        <charset val="136"/>
      </rPr>
      <t xml:space="preserve">
</t>
    </r>
    <r>
      <rPr>
        <sz val="12"/>
        <color rgb="FF000000"/>
        <rFont val="Times New Roman"/>
        <family val="1"/>
      </rPr>
      <t>10.</t>
    </r>
    <r>
      <rPr>
        <sz val="12"/>
        <color rgb="FF000000"/>
        <rFont val="標楷體"/>
        <family val="4"/>
        <charset val="136"/>
      </rPr>
      <t>其他：</t>
    </r>
    <r>
      <rPr>
        <sz val="12"/>
        <color rgb="FF000000"/>
        <rFont val="Times New Roman"/>
        <family val="1"/>
      </rPr>
      <t>__________</t>
    </r>
    <r>
      <rPr>
        <sz val="12"/>
        <color rgb="FF000000"/>
        <rFont val="標楷體"/>
        <family val="4"/>
        <charset val="136"/>
      </rPr>
      <t>平方公尺</t>
    </r>
  </si>
  <si>
    <t>2.本表編製3份，於完成會核程序並經機關長官核章後，1份送本所主計室，1份自存外，1份送臺東縣政府民政處。</t>
  </si>
  <si>
    <t>臺東縣東河鄉公共造產成果概況</t>
    <phoneticPr fontId="55" type="noConversion"/>
  </si>
  <si>
    <t>東河鄉公共造產所</t>
    <phoneticPr fontId="8" type="noConversion"/>
  </si>
  <si>
    <r>
      <t>中華民國</t>
    </r>
    <r>
      <rPr>
        <u/>
        <sz val="12"/>
        <rFont val="標楷體"/>
        <family val="4"/>
        <charset val="136"/>
      </rPr>
      <t xml:space="preserve"> 115  </t>
    </r>
    <r>
      <rPr>
        <sz val="12"/>
        <rFont val="標楷體"/>
        <family val="4"/>
        <charset val="136"/>
      </rPr>
      <t>年第</t>
    </r>
    <r>
      <rPr>
        <u/>
        <sz val="12"/>
        <rFont val="標楷體"/>
        <family val="4"/>
        <charset val="136"/>
      </rPr>
      <t xml:space="preserve"> 1 </t>
    </r>
    <r>
      <rPr>
        <sz val="12"/>
        <rFont val="標楷體"/>
        <family val="4"/>
        <charset val="136"/>
      </rPr>
      <t>季底</t>
    </r>
    <phoneticPr fontId="4" type="noConversion"/>
  </si>
  <si>
    <t>填表　　　　　　　　　　　　審核　　　　　　　　　　　　業務主管人員　　　　　　　　　　　　機關首長
　　　　　　　　　　　　　　　　　　　　　　　　　　　　主辦統計人員　　　　　　　　　　　　　　　　　　中華民國115年4月1日編製</t>
    <phoneticPr fontId="4" type="noConversion"/>
  </si>
  <si>
    <t>路邊停車位概況(115年第一季)</t>
    <phoneticPr fontId="4" type="noConversion"/>
  </si>
  <si>
    <t>路外停車位概況(115年第一季)</t>
    <phoneticPr fontId="4" type="noConversion"/>
  </si>
  <si>
    <r>
      <t>中華民國</t>
    </r>
    <r>
      <rPr>
        <u/>
        <sz val="12"/>
        <color theme="1"/>
        <rFont val="標楷體"/>
        <family val="4"/>
        <charset val="136"/>
      </rPr>
      <t xml:space="preserve"> 115  </t>
    </r>
    <r>
      <rPr>
        <sz val="12"/>
        <color theme="1"/>
        <rFont val="標楷體"/>
        <family val="4"/>
        <charset val="136"/>
      </rPr>
      <t>年第</t>
    </r>
    <r>
      <rPr>
        <u/>
        <sz val="12"/>
        <color theme="1"/>
        <rFont val="標楷體"/>
        <family val="4"/>
        <charset val="136"/>
      </rPr>
      <t xml:space="preserve"> 1 </t>
    </r>
    <r>
      <rPr>
        <sz val="12"/>
        <color theme="1"/>
        <rFont val="標楷體"/>
        <family val="4"/>
        <charset val="136"/>
      </rPr>
      <t>季底</t>
    </r>
    <phoneticPr fontId="4" type="noConversion"/>
  </si>
  <si>
    <t>填表　　　　　　　　　　　審核　　　　　　　　　　　業務主管人員　　　　　　　　　　機關首長
　　　　　　　　　　　　　　　　　　　　　　　　　　主辦統計人員　　　　　　　　　　　　　　　中華民國115年4月1日編製</t>
    <phoneticPr fontId="4" type="noConversion"/>
  </si>
  <si>
    <t>填表　　　　　　　　　　　審核　　　　　　　　　　　業務主管人員　　　　　　　　　　機關首長
　　　　　　　　　　　　　　　　　　　　　　　　　　主辦統計人員　　　　　　　　　　　　　　　中華民國115年1月5日編製</t>
    <phoneticPr fontId="4" type="noConversion"/>
  </si>
  <si>
    <r>
      <t>中華民國</t>
    </r>
    <r>
      <rPr>
        <u/>
        <sz val="12"/>
        <color theme="1"/>
        <rFont val="標楷體"/>
        <family val="4"/>
        <charset val="136"/>
      </rPr>
      <t xml:space="preserve"> 115 </t>
    </r>
    <r>
      <rPr>
        <sz val="12"/>
        <color theme="1"/>
        <rFont val="標楷體"/>
        <family val="4"/>
        <charset val="136"/>
      </rPr>
      <t>年第</t>
    </r>
    <r>
      <rPr>
        <u/>
        <sz val="12"/>
        <color theme="1"/>
        <rFont val="標楷體"/>
        <family val="4"/>
        <charset val="136"/>
      </rPr>
      <t xml:space="preserve"> 1 </t>
    </r>
    <r>
      <rPr>
        <sz val="12"/>
        <color theme="1"/>
        <rFont val="標楷體"/>
        <family val="4"/>
        <charset val="136"/>
      </rPr>
      <t>季底</t>
    </r>
    <phoneticPr fontId="4" type="noConversion"/>
  </si>
  <si>
    <t>填表　　　　　　　　　　　　審核　　　　　　　　　　　　業務主管人員　　　　　　　　　　　　機關首長
　　　　　　　　　　　　　　　　　　　　　　　　　　　　主辦統計人員　　　　　　　　　　　　　　　 　　中華民國115年4月1日編製</t>
    <phoneticPr fontId="4" type="noConversion"/>
  </si>
  <si>
    <t>路外停車位概況－身心障礙者專用停車位(115年第一季)</t>
    <phoneticPr fontId="4" type="noConversion"/>
  </si>
  <si>
    <t>填表　　　　　　　　　　　　審核　　　　　　　　　　　　業務主管人員　　　　　　　　　　　　機關首長
　　　　　　　　　　　　　　　　　　　　　　　　　　　　主辦統計人員　　　　　　　　　　　　　　　中華民國115年4月1日編製</t>
    <phoneticPr fontId="4" type="noConversion"/>
  </si>
  <si>
    <t>路邊停車位概況－身心障礙者專用停車位(115年第一季)</t>
    <phoneticPr fontId="4" type="noConversion"/>
  </si>
  <si>
    <t>填表　　　　　　　　　　　　審核　　　　　　　　　　　　業務主管人員　　　　　　　　　　　　機關首長　　　　　　　　　　　　
　　　　　　　　　　　　　　　　　　　　　　　　　　　　主辦統計人員　　　　　　　　　　　　　　　　　　　　　中華民國115年4月1日編製</t>
    <phoneticPr fontId="4" type="noConversion"/>
  </si>
  <si>
    <t>路外停車位概況－電動汽車充電專用停車位(115年第一季)</t>
    <phoneticPr fontId="4" type="noConversion"/>
  </si>
  <si>
    <t>填表　　　　　　　　審核　　　　　　   　      業務主管人員　　 　　　　　              　機關首長
　　　　　　　　　　　　　　　　　　           主辦統計人員　　　　　　　　　　　　　　　　　　　　　　              　中華民國115年4月1日編製</t>
    <phoneticPr fontId="4" type="noConversion"/>
  </si>
  <si>
    <t>路邊停車位概況－電動汽車充電專用停車位(115年第一季)</t>
    <phoneticPr fontId="4" type="noConversion"/>
  </si>
  <si>
    <t>填表　　　　　　　　　　　　審核　　　　　　　　　　          　　業務主管人員　　 　　　　　       　　　　機關首長
　　　　　　　　　　　　　　　　　　　　　　　　　　　          　主辦統計人員　　　　　　　　　　　                 　中華民國115年4月1日編製</t>
    <phoneticPr fontId="4" type="noConversion"/>
  </si>
  <si>
    <t>孕婦及育有六歲以下兒童者停車位概況(115年第一季)</t>
    <phoneticPr fontId="4" type="noConversion"/>
  </si>
  <si>
    <t xml:space="preserve"> 中華民國 115 年 3 月                      單位：公斤</t>
    <phoneticPr fontId="55" type="noConversion"/>
  </si>
  <si>
    <t>中華民國115年4月10日編製</t>
    <phoneticPr fontId="8" type="noConversion"/>
  </si>
  <si>
    <t>資源回收量(115年3月)</t>
    <phoneticPr fontId="4" type="noConversion"/>
  </si>
  <si>
    <t xml:space="preserve"> 中華民國 115 年 3 月                                  單位：公噸</t>
    <phoneticPr fontId="55" type="noConversion"/>
  </si>
  <si>
    <t>中華民國115年4月10日編製</t>
    <phoneticPr fontId="55" type="noConversion"/>
  </si>
  <si>
    <t>一般垃圾及廚餘清理狀況(115年3月)</t>
    <phoneticPr fontId="4" type="noConversion"/>
  </si>
  <si>
    <t>115 年 3 月   ( 115 年度)</t>
    <phoneticPr fontId="4" type="noConversion"/>
  </si>
  <si>
    <t>中華民國115年04月07日編製</t>
    <phoneticPr fontId="4" type="noConversion"/>
  </si>
  <si>
    <t>公庫收支(115年3月)</t>
    <phoneticPr fontId="4" type="noConversion"/>
  </si>
  <si>
    <t>公共造產成果概況(114年)</t>
    <phoneticPr fontId="4" type="noConversion"/>
  </si>
  <si>
    <t>臺東縣東河鄉公所農觀課</t>
    <phoneticPr fontId="4" type="noConversion"/>
  </si>
  <si>
    <t>次年4月15日前編報</t>
    <phoneticPr fontId="4" type="noConversion"/>
  </si>
  <si>
    <r>
      <t>表  號</t>
    </r>
    <r>
      <rPr>
        <sz val="12"/>
        <color theme="1"/>
        <rFont val="新細明體"/>
        <family val="1"/>
        <charset val="136"/>
        <scheme val="minor"/>
      </rPr>
      <t/>
    </r>
    <phoneticPr fontId="4" type="noConversion"/>
  </si>
  <si>
    <t>11243-01-01-3</t>
    <phoneticPr fontId="4" type="noConversion"/>
  </si>
  <si>
    <t xml:space="preserve">臺東縣東河鄉農耕土地面積 </t>
    <phoneticPr fontId="55" type="noConversion"/>
  </si>
  <si>
    <t>單位：公頃</t>
    <phoneticPr fontId="55" type="noConversion"/>
  </si>
  <si>
    <t>鄉鎮(市、區)別</t>
    <phoneticPr fontId="8" type="noConversion"/>
  </si>
  <si>
    <t>耕作地</t>
    <phoneticPr fontId="4" type="noConversion"/>
  </si>
  <si>
    <t>短期耕作地</t>
    <phoneticPr fontId="4" type="noConversion"/>
  </si>
  <si>
    <t>長期耕作地</t>
    <phoneticPr fontId="55" type="noConversion"/>
  </si>
  <si>
    <t>長期休閒地</t>
    <phoneticPr fontId="4" type="noConversion"/>
  </si>
  <si>
    <t>水稻</t>
    <phoneticPr fontId="4" type="noConversion"/>
  </si>
  <si>
    <t>水稻以外之短期作</t>
    <phoneticPr fontId="4" type="noConversion"/>
  </si>
  <si>
    <t>短期休閒</t>
    <phoneticPr fontId="4" type="noConversion"/>
  </si>
  <si>
    <t xml:space="preserve">  業務主管人員</t>
    <phoneticPr fontId="4" type="noConversion"/>
  </si>
  <si>
    <t>中華民國114年4月18日編製</t>
    <phoneticPr fontId="8" type="noConversion"/>
  </si>
  <si>
    <t xml:space="preserve">  主辦統計人員</t>
  </si>
  <si>
    <t>資料來源：依據各鄉鎮（市區)農情調查結果編製。</t>
    <phoneticPr fontId="4" type="noConversion"/>
  </si>
  <si>
    <t>填表說明:本表編製1式2份，1份送主計室、1份自存。</t>
    <phoneticPr fontId="4" type="noConversion"/>
  </si>
  <si>
    <t>中華民國 114 年</t>
    <phoneticPr fontId="4" type="noConversion"/>
  </si>
  <si>
    <t>農耕土地面積(114年)</t>
    <phoneticPr fontId="4" type="noConversion"/>
  </si>
  <si>
    <t>臺東縣東河鄉公所(公造所)</t>
    <phoneticPr fontId="8" type="noConversion"/>
  </si>
  <si>
    <t>臺東縣東河鄉公墓設施概況</t>
    <phoneticPr fontId="55" type="noConversion"/>
  </si>
  <si>
    <r>
      <t>中華民國115年第1季</t>
    </r>
    <r>
      <rPr>
        <sz val="11"/>
        <rFont val="標楷體"/>
        <family val="1"/>
        <charset val="136"/>
      </rPr>
      <t>(</t>
    </r>
    <r>
      <rPr>
        <sz val="11"/>
        <rFont val="標楷體"/>
        <family val="4"/>
        <charset val="136"/>
      </rPr>
      <t>1月至3月</t>
    </r>
    <r>
      <rPr>
        <sz val="11"/>
        <rFont val="標楷體"/>
        <family val="1"/>
        <charset val="136"/>
      </rPr>
      <t xml:space="preserve">)                                                                             </t>
    </r>
    <phoneticPr fontId="81" type="noConversion"/>
  </si>
  <si>
    <t>中華民國115年4月16日編製</t>
    <phoneticPr fontId="8" type="noConversion"/>
  </si>
  <si>
    <t>獨居老人服務概況(115年第一季)</t>
    <phoneticPr fontId="4" type="noConversion"/>
  </si>
  <si>
    <t>中華民國 115 年 3 月 3 日編製</t>
    <phoneticPr fontId="8" type="noConversion"/>
  </si>
  <si>
    <t>臺東縣東河鄉骨灰(骸)存放設施概況</t>
    <phoneticPr fontId="55" type="noConversion"/>
  </si>
  <si>
    <t>中華民國　114　年</t>
    <phoneticPr fontId="8" type="noConversion"/>
  </si>
  <si>
    <t>中華民國115年3月3日編製</t>
    <phoneticPr fontId="8" type="noConversion"/>
  </si>
  <si>
    <t>公墓設施使用概況(114年)</t>
    <phoneticPr fontId="4" type="noConversion"/>
  </si>
  <si>
    <t>骨灰(骸)存放設施使用概況(114年)</t>
    <phoneticPr fontId="4" type="noConversion"/>
  </si>
  <si>
    <t>臺東縣東河鄉殯葬管理業務概況</t>
    <phoneticPr fontId="55" type="noConversion"/>
  </si>
  <si>
    <t>中華民國114年</t>
    <phoneticPr fontId="8" type="noConversion"/>
  </si>
  <si>
    <t>殯葬管理業務概況(114年)</t>
    <phoneticPr fontId="4" type="noConversion"/>
  </si>
  <si>
    <t>臺東縣東河鄉殯儀館設施概況</t>
    <phoneticPr fontId="55" type="noConversion"/>
  </si>
  <si>
    <t>臺東縣東河鄉火化場設施概況</t>
    <phoneticPr fontId="55" type="noConversion"/>
  </si>
  <si>
    <t>殯儀館設施概況(114年)</t>
    <phoneticPr fontId="4" type="noConversion"/>
  </si>
  <si>
    <t>火化場設施概況(114年)</t>
    <phoneticPr fontId="4" type="noConversion"/>
  </si>
  <si>
    <t>上次發布日期: 115年4月10日</t>
    <phoneticPr fontId="4" type="noConversion"/>
  </si>
  <si>
    <t>本次發布日期: 115年4月20日</t>
    <phoneticPr fontId="4" type="noConversion"/>
  </si>
  <si>
    <t>東河鄉公所民政課</t>
    <phoneticPr fontId="8" type="noConversion"/>
  </si>
  <si>
    <t>臺東縣東河鄉宗教財團法人概況</t>
    <phoneticPr fontId="55" type="noConversion"/>
  </si>
  <si>
    <t>中華民國114年底</t>
    <phoneticPr fontId="8" type="noConversion"/>
  </si>
  <si>
    <t>臺東縣東河鄉宗教財團法人概況（續）</t>
    <phoneticPr fontId="8" type="noConversion"/>
  </si>
  <si>
    <t>宗教財團法人概況(114年)</t>
    <phoneticPr fontId="4" type="noConversion"/>
  </si>
  <si>
    <t>臺東縣東河鄉寺廟登記概況</t>
    <phoneticPr fontId="55" type="noConversion"/>
  </si>
  <si>
    <t>臺東縣東河鄉寺廟登記概況(續)</t>
    <phoneticPr fontId="8" type="noConversion"/>
  </si>
  <si>
    <t>寺廟登記概況(114年)</t>
    <phoneticPr fontId="4" type="noConversion"/>
  </si>
  <si>
    <t>臺東縣東河鄉教會（堂）概況 (續)</t>
    <phoneticPr fontId="8" type="noConversion"/>
  </si>
  <si>
    <t>臺東縣東河鄉教會（堂）概況</t>
    <phoneticPr fontId="55" type="noConversion"/>
  </si>
  <si>
    <t xml:space="preserve">                中華民國114年底</t>
    <phoneticPr fontId="8" type="noConversion"/>
  </si>
  <si>
    <t xml:space="preserve"> 中華民國114底</t>
    <phoneticPr fontId="8" type="noConversion"/>
  </si>
  <si>
    <t>教會（堂）概況(114年)</t>
    <phoneticPr fontId="4" type="noConversion"/>
  </si>
  <si>
    <t>臺東縣東河鄉宗教團體興辦公益慈善及社會教化事業概況</t>
    <phoneticPr fontId="55" type="noConversion"/>
  </si>
  <si>
    <t>臺東縣東河鄉宗教團體興辦公益慈善及社會教化事業概況(續)</t>
    <phoneticPr fontId="8" type="noConversion"/>
  </si>
  <si>
    <t>宗教團體興辦公益慈善及社會教化事業概況(114年)</t>
    <phoneticPr fontId="4"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</si>
</sst>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0">
    <numFmt numFmtId="41" formatCode="_-* #,##0_-;\-* #,##0_-;_-* &quot;-&quot;_-;_-@_-"/>
    <numFmt numFmtId="44" formatCode="_-&quot;$&quot;* #,##0.00_-;\-&quot;$&quot;* #,##0.00_-;_-&quot;$&quot;* &quot;-&quot;??_-;_-@_-"/>
    <numFmt numFmtId="43" formatCode="_-* #,##0.00_-;\-* #,##0.00_-;_-* &quot;-&quot;??_-;_-@_-"/>
    <numFmt numFmtId="176" formatCode="m&quot;月&quot;d&quot;日&quot;"/>
    <numFmt numFmtId="177" formatCode="m&quot;月&quot;d&quot;日&quot;;@"/>
    <numFmt numFmtId="178" formatCode="#,##0.00;&quot;-&quot;#,##0.00"/>
    <numFmt numFmtId="179" formatCode="_(* #,##0.00_);_(* \(#,##0.00\);_(* &quot;-&quot;??_);_(@_)"/>
    <numFmt numFmtId="180" formatCode="&quot; &quot;#,##0.00&quot; &quot;;&quot;-&quot;#,##0.00&quot; &quot;;&quot;-&quot;00&quot; &quot;;&quot; &quot;@&quot; &quot;"/>
    <numFmt numFmtId="181" formatCode="&quot;$&quot;#,##0_);[Red]\(&quot;$&quot;#,##0\)"/>
    <numFmt numFmtId="182" formatCode="#,##0_-;\-#,##0_-;&quot;─&quot;"/>
    <numFmt numFmtId="183" formatCode="#,##0_ "/>
    <numFmt numFmtId="184" formatCode="_-* #,##0_-;\-* #,##0_-;_-* &quot;-&quot;??_-;_-@_-"/>
    <numFmt numFmtId="185" formatCode="#,##0;\-#,##0;&quot;─&quot;"/>
    <numFmt numFmtId="186" formatCode="0_)"/>
    <numFmt numFmtId="187" formatCode="_-* #,##0.000_-;\-* #,##0.000_-;_-* &quot;-&quot;??_-;_-@_-"/>
    <numFmt numFmtId="188" formatCode="###,###,##0"/>
    <numFmt numFmtId="189" formatCode="###,###,##0;\-###,###,##0;&quot;         －&quot;"/>
    <numFmt numFmtId="190" formatCode="0.00_ "/>
    <numFmt numFmtId="191" formatCode="0.00&quot; &quot;"/>
    <numFmt numFmtId="192" formatCode="\ #,##0.00\ ;\-#,##0.00\ ;\-00\ ;\ @\ "/>
    <numFmt numFmtId="193" formatCode="\ 0\ ;\-0\ ;\-00\ ;\ @\ "/>
    <numFmt numFmtId="194" formatCode="#,##0;[Red]&quot;-&quot;#,##0"/>
    <numFmt numFmtId="195" formatCode="0\ ;[Red]\(0\)"/>
    <numFmt numFmtId="196" formatCode="#,##0;&quot;-&quot;#,##0"/>
    <numFmt numFmtId="197" formatCode="#,##0;&quot;(&quot;#,##0&quot;)&quot;;&quot;- &quot;;@&quot; &quot;"/>
    <numFmt numFmtId="198" formatCode="#,##0;&quot;-&quot;#,##0;&quot;－&quot;"/>
    <numFmt numFmtId="199" formatCode="###,##0"/>
    <numFmt numFmtId="200" formatCode="0.0%"/>
    <numFmt numFmtId="201" formatCode="#,##0;\-#,##0;\-"/>
    <numFmt numFmtId="204" formatCode="_-* #,##0.000_-;\-* #,##0.000_-;_-* &quot;-&quot;_-;_-@_-"/>
  </numFmts>
  <fonts count="153">
    <font>
      <sz val="12"/>
      <color theme="1"/>
      <name val="新細明體"/>
      <family val="1"/>
      <charset val="136"/>
      <scheme val="minor"/>
    </font>
    <font>
      <sz val="12"/>
      <color theme="1"/>
      <name val="新細明體"/>
      <family val="2"/>
      <charset val="136"/>
      <scheme val="minor"/>
    </font>
    <font>
      <sz val="12"/>
      <color theme="1"/>
      <name val="新細明體"/>
      <family val="2"/>
      <charset val="136"/>
      <scheme val="minor"/>
    </font>
    <font>
      <sz val="12"/>
      <color indexed="8"/>
      <name val="標楷體"/>
      <family val="4"/>
      <charset val="136"/>
    </font>
    <font>
      <sz val="9"/>
      <name val="新細明體"/>
      <family val="1"/>
      <charset val="136"/>
    </font>
    <font>
      <sz val="12"/>
      <color indexed="8"/>
      <name val="新細明體"/>
      <family val="1"/>
      <charset val="136"/>
    </font>
    <font>
      <sz val="11"/>
      <color indexed="8"/>
      <name val="標楷體"/>
      <family val="4"/>
      <charset val="136"/>
    </font>
    <font>
      <u/>
      <sz val="10.55"/>
      <color theme="10"/>
      <name val="新細明體"/>
      <family val="1"/>
      <charset val="136"/>
    </font>
    <font>
      <sz val="9"/>
      <name val="新細明體"/>
      <family val="1"/>
      <charset val="136"/>
      <scheme val="minor"/>
    </font>
    <font>
      <sz val="12"/>
      <color theme="1"/>
      <name val="新細明體"/>
      <family val="2"/>
      <charset val="136"/>
    </font>
    <font>
      <sz val="12"/>
      <name val="新細明體"/>
      <family val="1"/>
      <charset val="136"/>
    </font>
    <font>
      <sz val="11"/>
      <color theme="1"/>
      <name val="標楷體"/>
      <family val="4"/>
      <charset val="136"/>
    </font>
    <font>
      <sz val="14"/>
      <name val="標楷體"/>
      <family val="4"/>
      <charset val="136"/>
    </font>
    <font>
      <sz val="14"/>
      <color rgb="FFFF0000"/>
      <name val="標楷體"/>
      <family val="4"/>
      <charset val="136"/>
    </font>
    <font>
      <sz val="12"/>
      <color theme="1"/>
      <name val="新細明體"/>
      <family val="1"/>
      <charset val="136"/>
      <scheme val="minor"/>
    </font>
    <font>
      <sz val="12"/>
      <color theme="1"/>
      <name val="新細明體"/>
      <family val="2"/>
      <scheme val="minor"/>
    </font>
    <font>
      <sz val="12"/>
      <color theme="1"/>
      <name val="新細明體"/>
      <family val="1"/>
      <charset val="136"/>
    </font>
    <font>
      <sz val="12"/>
      <color rgb="FF000000"/>
      <name val="新細明體"/>
      <family val="1"/>
      <charset val="136"/>
    </font>
    <font>
      <u/>
      <sz val="10"/>
      <color rgb="FF0000FF"/>
      <name val="新細明體"/>
      <family val="1"/>
      <charset val="136"/>
    </font>
    <font>
      <sz val="12"/>
      <color indexed="9"/>
      <name val="新細明體"/>
      <family val="1"/>
      <charset val="136"/>
    </font>
    <font>
      <sz val="9"/>
      <color rgb="FF000000"/>
      <name val="Times New Roman"/>
      <family val="1"/>
    </font>
    <font>
      <sz val="9"/>
      <name val="Times New Roman"/>
      <family val="1"/>
    </font>
    <font>
      <sz val="12"/>
      <color rgb="FF000000"/>
      <name val="Courier New"/>
      <family val="3"/>
    </font>
    <font>
      <sz val="12"/>
      <name val="Courier"/>
      <family val="3"/>
    </font>
    <font>
      <sz val="12"/>
      <color indexed="60"/>
      <name val="新細明體"/>
      <family val="1"/>
      <charset val="136"/>
    </font>
    <font>
      <b/>
      <sz val="12"/>
      <color indexed="8"/>
      <name val="新細明體"/>
      <family val="1"/>
      <charset val="136"/>
    </font>
    <font>
      <sz val="12"/>
      <color indexed="17"/>
      <name val="新細明體"/>
      <family val="1"/>
      <charset val="136"/>
    </font>
    <font>
      <sz val="12"/>
      <color rgb="FF006100"/>
      <name val="新細明體"/>
      <family val="1"/>
      <charset val="136"/>
    </font>
    <font>
      <b/>
      <sz val="12"/>
      <color indexed="52"/>
      <name val="新細明體"/>
      <family val="1"/>
      <charset val="136"/>
    </font>
    <font>
      <sz val="12"/>
      <color indexed="52"/>
      <name val="新細明體"/>
      <family val="1"/>
      <charset val="136"/>
    </font>
    <font>
      <u/>
      <sz val="12"/>
      <color indexed="12"/>
      <name val="新細明體"/>
      <family val="1"/>
      <charset val="136"/>
    </font>
    <font>
      <i/>
      <sz val="12"/>
      <color indexed="23"/>
      <name val="新細明體"/>
      <family val="1"/>
      <charset val="136"/>
    </font>
    <font>
      <b/>
      <sz val="15"/>
      <color indexed="56"/>
      <name val="新細明體"/>
      <family val="1"/>
      <charset val="136"/>
    </font>
    <font>
      <b/>
      <sz val="13"/>
      <color indexed="56"/>
      <name val="新細明體"/>
      <family val="1"/>
      <charset val="136"/>
    </font>
    <font>
      <b/>
      <sz val="11"/>
      <color indexed="56"/>
      <name val="新細明體"/>
      <family val="1"/>
      <charset val="136"/>
    </font>
    <font>
      <b/>
      <sz val="18"/>
      <color indexed="56"/>
      <name val="新細明體"/>
      <family val="1"/>
      <charset val="136"/>
    </font>
    <font>
      <sz val="12"/>
      <color indexed="62"/>
      <name val="新細明體"/>
      <family val="1"/>
      <charset val="136"/>
    </font>
    <font>
      <b/>
      <sz val="12"/>
      <color indexed="63"/>
      <name val="新細明體"/>
      <family val="1"/>
      <charset val="136"/>
    </font>
    <font>
      <b/>
      <sz val="12"/>
      <color indexed="9"/>
      <name val="新細明體"/>
      <family val="1"/>
      <charset val="136"/>
    </font>
    <font>
      <sz val="12"/>
      <color indexed="20"/>
      <name val="新細明體"/>
      <family val="1"/>
      <charset val="136"/>
    </font>
    <font>
      <sz val="12"/>
      <color rgb="FF9C0006"/>
      <name val="新細明體"/>
      <family val="1"/>
      <charset val="136"/>
    </font>
    <font>
      <sz val="12"/>
      <color indexed="10"/>
      <name val="新細明體"/>
      <family val="1"/>
      <charset val="136"/>
    </font>
    <font>
      <sz val="11"/>
      <color rgb="FFFF0000"/>
      <name val="標楷體"/>
      <family val="4"/>
      <charset val="136"/>
    </font>
    <font>
      <sz val="10"/>
      <name val="新細明體"/>
      <family val="1"/>
      <charset val="136"/>
    </font>
    <font>
      <sz val="12"/>
      <color theme="1"/>
      <name val="Times New Roman"/>
      <family val="1"/>
    </font>
    <font>
      <sz val="13"/>
      <name val="標楷體"/>
      <family val="4"/>
      <charset val="136"/>
    </font>
    <font>
      <sz val="12"/>
      <name val="標楷體"/>
      <family val="4"/>
      <charset val="136"/>
    </font>
    <font>
      <sz val="24"/>
      <name val="標楷體"/>
      <family val="4"/>
      <charset val="136"/>
    </font>
    <font>
      <b/>
      <sz val="13"/>
      <name val="標楷體"/>
      <family val="4"/>
      <charset val="136"/>
    </font>
    <font>
      <sz val="13"/>
      <color indexed="9"/>
      <name val="標楷體"/>
      <family val="4"/>
      <charset val="136"/>
    </font>
    <font>
      <u/>
      <sz val="13"/>
      <color indexed="10"/>
      <name val="標楷體"/>
      <family val="4"/>
      <charset val="136"/>
    </font>
    <font>
      <sz val="12"/>
      <name val="細明體"/>
      <family val="3"/>
      <charset val="136"/>
    </font>
    <font>
      <sz val="12"/>
      <name val="Times New Roman"/>
      <family val="1"/>
    </font>
    <font>
      <b/>
      <sz val="18"/>
      <name val="標楷體"/>
      <family val="4"/>
      <charset val="136"/>
    </font>
    <font>
      <sz val="11"/>
      <name val="標楷體"/>
      <family val="4"/>
      <charset val="136"/>
    </font>
    <font>
      <sz val="9"/>
      <name val="細明體"/>
      <family val="3"/>
      <charset val="136"/>
    </font>
    <font>
      <sz val="10"/>
      <name val="標楷體"/>
      <family val="4"/>
      <charset val="136"/>
    </font>
    <font>
      <b/>
      <sz val="20"/>
      <name val="標楷體"/>
      <family val="4"/>
      <charset val="136"/>
    </font>
    <font>
      <sz val="9"/>
      <name val="標楷體"/>
      <family val="4"/>
      <charset val="136"/>
    </font>
    <font>
      <u/>
      <sz val="12"/>
      <color rgb="FF0000FF"/>
      <name val="新細明體"/>
      <family val="1"/>
      <charset val="136"/>
    </font>
    <font>
      <u/>
      <sz val="12"/>
      <name val="標楷體"/>
      <family val="4"/>
      <charset val="136"/>
    </font>
    <font>
      <b/>
      <sz val="12"/>
      <name val="標楷體"/>
      <family val="4"/>
      <charset val="136"/>
    </font>
    <font>
      <sz val="12"/>
      <color theme="1"/>
      <name val="標楷體"/>
      <family val="4"/>
      <charset val="136"/>
    </font>
    <font>
      <sz val="14"/>
      <color theme="1"/>
      <name val="標楷體"/>
      <family val="4"/>
      <charset val="136"/>
    </font>
    <font>
      <sz val="10"/>
      <color theme="1"/>
      <name val="標楷體"/>
      <family val="4"/>
      <charset val="136"/>
    </font>
    <font>
      <u/>
      <sz val="14"/>
      <color rgb="FF0000FF"/>
      <name val="新細明體"/>
      <family val="1"/>
      <charset val="136"/>
    </font>
    <font>
      <sz val="9"/>
      <color theme="1"/>
      <name val="Times New Roman"/>
      <family val="1"/>
    </font>
    <font>
      <sz val="24"/>
      <color theme="1"/>
      <name val="標楷體"/>
      <family val="4"/>
      <charset val="136"/>
    </font>
    <font>
      <u/>
      <sz val="12"/>
      <color theme="1"/>
      <name val="標楷體"/>
      <family val="4"/>
      <charset val="136"/>
    </font>
    <font>
      <b/>
      <sz val="12"/>
      <color theme="1"/>
      <name val="標楷體"/>
      <family val="4"/>
      <charset val="136"/>
    </font>
    <font>
      <b/>
      <sz val="14"/>
      <color theme="1"/>
      <name val="新細明體"/>
      <family val="1"/>
      <charset val="136"/>
    </font>
    <font>
      <b/>
      <sz val="14"/>
      <color theme="1"/>
      <name val="Times New Roman"/>
      <family val="1"/>
    </font>
    <font>
      <sz val="9"/>
      <color theme="1"/>
      <name val="標楷體"/>
      <family val="4"/>
      <charset val="136"/>
    </font>
    <font>
      <b/>
      <sz val="12"/>
      <color theme="1"/>
      <name val="新細明體"/>
      <family val="1"/>
      <charset val="136"/>
    </font>
    <font>
      <sz val="9"/>
      <color theme="1"/>
      <name val="細明體"/>
      <family val="3"/>
      <charset val="136"/>
    </font>
    <font>
      <u/>
      <sz val="24"/>
      <color theme="1"/>
      <name val="標楷體"/>
      <family val="4"/>
      <charset val="136"/>
    </font>
    <font>
      <sz val="16"/>
      <color theme="1"/>
      <name val="新細明體"/>
      <family val="1"/>
      <charset val="136"/>
    </font>
    <font>
      <sz val="16"/>
      <color theme="1"/>
      <name val="Times New Roman"/>
      <family val="1"/>
    </font>
    <font>
      <sz val="20"/>
      <name val="標楷體"/>
      <family val="4"/>
      <charset val="136"/>
    </font>
    <font>
      <sz val="20"/>
      <name val="新細明體"/>
      <family val="1"/>
      <charset val="136"/>
    </font>
    <font>
      <sz val="11"/>
      <name val="Times New Roman"/>
      <family val="1"/>
    </font>
    <font>
      <b/>
      <sz val="12"/>
      <name val="Times New Roman"/>
      <family val="1"/>
    </font>
    <font>
      <b/>
      <sz val="12"/>
      <name val="新細明體"/>
      <family val="1"/>
      <charset val="136"/>
    </font>
    <font>
      <sz val="12"/>
      <name val="標楷體"/>
      <family val="1"/>
      <charset val="136"/>
    </font>
    <font>
      <u/>
      <sz val="12"/>
      <color rgb="FFFF0000"/>
      <name val="標楷體"/>
      <family val="4"/>
      <charset val="136"/>
    </font>
    <font>
      <sz val="12"/>
      <color rgb="FFFF0000"/>
      <name val="標楷體"/>
      <family val="4"/>
      <charset val="136"/>
    </font>
    <font>
      <sz val="12"/>
      <color rgb="FFFF0000"/>
      <name val="新細明體"/>
      <family val="1"/>
      <charset val="136"/>
    </font>
    <font>
      <sz val="28"/>
      <name val="標楷體"/>
      <family val="4"/>
      <charset val="136"/>
    </font>
    <font>
      <u/>
      <sz val="28"/>
      <name val="Times New Roman"/>
      <family val="1"/>
    </font>
    <font>
      <sz val="14"/>
      <name val="Times New Roman"/>
      <family val="1"/>
    </font>
    <font>
      <b/>
      <sz val="14"/>
      <name val="Times New Roman"/>
      <family val="1"/>
    </font>
    <font>
      <sz val="18"/>
      <name val="標楷體"/>
      <family val="4"/>
      <charset val="136"/>
    </font>
    <font>
      <sz val="34"/>
      <name val="標楷體"/>
      <family val="4"/>
      <charset val="136"/>
    </font>
    <font>
      <sz val="9"/>
      <name val="新細明體"/>
      <family val="2"/>
      <charset val="136"/>
      <scheme val="minor"/>
    </font>
    <font>
      <sz val="12"/>
      <color indexed="9"/>
      <name val="標楷體"/>
      <family val="4"/>
      <charset val="136"/>
    </font>
    <font>
      <vertAlign val="superscript"/>
      <sz val="12"/>
      <name val="標楷體"/>
      <family val="4"/>
      <charset val="136"/>
    </font>
    <font>
      <b/>
      <sz val="20"/>
      <color indexed="8"/>
      <name val="標楷體"/>
      <family val="4"/>
      <charset val="136"/>
    </font>
    <font>
      <sz val="12"/>
      <name val="Courier New"/>
      <family val="3"/>
    </font>
    <font>
      <sz val="10"/>
      <color indexed="10"/>
      <name val="標楷體"/>
      <family val="4"/>
      <charset val="136"/>
    </font>
    <font>
      <sz val="10"/>
      <color rgb="FFFF0000"/>
      <name val="標楷體"/>
      <family val="4"/>
      <charset val="136"/>
    </font>
    <font>
      <b/>
      <sz val="18"/>
      <name val="新細明體"/>
      <family val="1"/>
      <charset val="136"/>
    </font>
    <font>
      <sz val="10"/>
      <color indexed="9"/>
      <name val="標楷體"/>
      <family val="4"/>
      <charset val="136"/>
    </font>
    <font>
      <sz val="12"/>
      <color indexed="10"/>
      <name val="標楷體"/>
      <family val="4"/>
      <charset val="136"/>
    </font>
    <font>
      <sz val="14"/>
      <color indexed="10"/>
      <name val="Times New Roman"/>
      <family val="1"/>
    </font>
    <font>
      <u/>
      <sz val="14"/>
      <name val="標楷體"/>
      <family val="4"/>
      <charset val="136"/>
    </font>
    <font>
      <sz val="18"/>
      <color rgb="FFFF0000"/>
      <name val="標楷體"/>
      <family val="4"/>
      <charset val="136"/>
    </font>
    <font>
      <sz val="18"/>
      <color indexed="10"/>
      <name val="標楷體"/>
      <family val="4"/>
      <charset val="136"/>
    </font>
    <font>
      <u/>
      <sz val="18"/>
      <color rgb="FFFF0000"/>
      <name val="標楷體"/>
      <family val="4"/>
      <charset val="136"/>
    </font>
    <font>
      <sz val="11"/>
      <color indexed="10"/>
      <name val="標楷體"/>
      <family val="4"/>
      <charset val="136"/>
    </font>
    <font>
      <b/>
      <sz val="16"/>
      <name val="標楷體"/>
      <family val="4"/>
      <charset val="136"/>
    </font>
    <font>
      <b/>
      <sz val="11"/>
      <name val="標楷體"/>
      <family val="4"/>
      <charset val="136"/>
    </font>
    <font>
      <u/>
      <sz val="10.55"/>
      <name val="標楷體"/>
      <family val="4"/>
      <charset val="136"/>
    </font>
    <font>
      <sz val="8"/>
      <name val="標楷體"/>
      <family val="4"/>
      <charset val="136"/>
    </font>
    <font>
      <sz val="12"/>
      <color rgb="FF000000"/>
      <name val="標楷體"/>
      <family val="4"/>
      <charset val="136"/>
    </font>
    <font>
      <sz val="20"/>
      <color rgb="FF000000"/>
      <name val="標楷體"/>
      <family val="4"/>
      <charset val="136"/>
    </font>
    <font>
      <sz val="12"/>
      <color rgb="FF000000"/>
      <name val="Times New Roman"/>
      <family val="1"/>
    </font>
    <font>
      <sz val="11"/>
      <color rgb="FF000000"/>
      <name val="標楷體"/>
      <family val="4"/>
      <charset val="136"/>
    </font>
    <font>
      <sz val="11"/>
      <color rgb="FF000000"/>
      <name val="Times New Roman"/>
      <family val="1"/>
    </font>
    <font>
      <sz val="10"/>
      <color rgb="FF000000"/>
      <name val="Times New Roman"/>
      <family val="1"/>
    </font>
    <font>
      <sz val="10"/>
      <color rgb="FF000000"/>
      <name val="標楷體"/>
      <family val="4"/>
      <charset val="136"/>
    </font>
    <font>
      <sz val="12"/>
      <color rgb="FF000000"/>
      <name val="Arial"/>
      <family val="2"/>
    </font>
    <font>
      <strike/>
      <sz val="12"/>
      <color rgb="FFFF0000"/>
      <name val="標楷體"/>
      <family val="4"/>
      <charset val="136"/>
    </font>
    <font>
      <sz val="9"/>
      <name val="Courier New"/>
      <family val="3"/>
    </font>
    <font>
      <sz val="16"/>
      <color rgb="FF000000"/>
      <name val="標楷體"/>
      <family val="4"/>
      <charset val="136"/>
    </font>
    <font>
      <sz val="8"/>
      <color rgb="FF000000"/>
      <name val="標楷體"/>
      <family val="4"/>
      <charset val="136"/>
    </font>
    <font>
      <u/>
      <sz val="12"/>
      <color rgb="FF000000"/>
      <name val="標楷體"/>
      <family val="4"/>
      <charset val="136"/>
    </font>
    <font>
      <sz val="14"/>
      <color rgb="FF000000"/>
      <name val="標楷體"/>
      <family val="4"/>
      <charset val="136"/>
    </font>
    <font>
      <sz val="9"/>
      <color rgb="FF000000"/>
      <name val="標楷體"/>
      <family val="4"/>
      <charset val="136"/>
    </font>
    <font>
      <sz val="12"/>
      <color rgb="FF000000"/>
      <name val="Courier"/>
      <family val="3"/>
    </font>
    <font>
      <sz val="16"/>
      <color rgb="FF000000"/>
      <name val="Times New Roman"/>
      <family val="1"/>
    </font>
    <font>
      <b/>
      <sz val="16"/>
      <color rgb="FF000000"/>
      <name val="標楷體"/>
      <family val="4"/>
      <charset val="136"/>
    </font>
    <font>
      <sz val="6"/>
      <color rgb="FF000000"/>
      <name val="Times New Roman"/>
      <family val="1"/>
    </font>
    <font>
      <sz val="12"/>
      <color rgb="FF000000"/>
      <name val="Liberation Sans"/>
      <family val="1"/>
    </font>
    <font>
      <u/>
      <sz val="12"/>
      <color rgb="FF000000"/>
      <name val="Times New Roman"/>
      <family val="1"/>
    </font>
    <font>
      <sz val="9"/>
      <color rgb="FFFF0000"/>
      <name val="Times New Roman"/>
      <family val="1"/>
    </font>
    <font>
      <strike/>
      <sz val="12"/>
      <color rgb="FF000000"/>
      <name val="標楷體"/>
      <family val="4"/>
      <charset val="136"/>
    </font>
    <font>
      <strike/>
      <sz val="9"/>
      <color rgb="FF000000"/>
      <name val="標楷體"/>
      <family val="4"/>
      <charset val="136"/>
    </font>
    <font>
      <strike/>
      <sz val="11"/>
      <color rgb="FF000000"/>
      <name val="標楷體"/>
      <family val="4"/>
      <charset val="136"/>
    </font>
    <font>
      <strike/>
      <sz val="10"/>
      <color rgb="FF000000"/>
      <name val="標楷體"/>
      <family val="4"/>
      <charset val="136"/>
    </font>
    <font>
      <sz val="10"/>
      <name val="Arial"/>
      <family val="2"/>
    </font>
    <font>
      <sz val="9"/>
      <name val="微軟正黑體"/>
      <family val="2"/>
      <charset val="136"/>
    </font>
    <font>
      <sz val="7"/>
      <name val="標楷體"/>
      <family val="4"/>
      <charset val="136"/>
    </font>
    <font>
      <sz val="10"/>
      <name val="微軟正黑體"/>
      <family val="2"/>
      <charset val="136"/>
    </font>
    <font>
      <sz val="12"/>
      <name val="微軟正黑體"/>
      <family val="2"/>
      <charset val="136"/>
    </font>
    <font>
      <sz val="8"/>
      <name val="微軟正黑體"/>
      <family val="2"/>
      <charset val="136"/>
    </font>
    <font>
      <sz val="10"/>
      <color indexed="8"/>
      <name val="MS Sans Serif"/>
      <family val="2"/>
    </font>
    <font>
      <sz val="14"/>
      <color rgb="FFFF0000"/>
      <name val="Times New Roman"/>
      <family val="1"/>
    </font>
    <font>
      <sz val="14"/>
      <color indexed="10"/>
      <name val="標楷體"/>
      <family val="4"/>
      <charset val="136"/>
    </font>
    <font>
      <i/>
      <sz val="12"/>
      <color indexed="55"/>
      <name val="標楷體"/>
      <family val="4"/>
      <charset val="136"/>
    </font>
    <font>
      <sz val="10"/>
      <name val="Times New Roman"/>
      <family val="1"/>
    </font>
    <font>
      <sz val="10"/>
      <name val="Courier"/>
      <family val="3"/>
    </font>
    <font>
      <sz val="11"/>
      <color rgb="FFFF0000"/>
      <name val="Courier"/>
      <family val="3"/>
    </font>
    <font>
      <sz val="11"/>
      <name val="標楷體"/>
      <family val="1"/>
      <charset val="136"/>
    </font>
  </fonts>
  <fills count="31">
    <fill>
      <patternFill patternType="none"/>
    </fill>
    <fill>
      <patternFill patternType="gray125"/>
    </fill>
    <fill>
      <patternFill patternType="solid">
        <fgColor rgb="FFFFF7FF"/>
        <bgColor indexed="64"/>
      </patternFill>
    </fill>
    <fill>
      <patternFill patternType="solid">
        <fgColor rgb="FFC6EFCE"/>
      </patternFill>
    </fill>
    <fill>
      <patternFill patternType="solid">
        <fgColor rgb="FFFFC7CE"/>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22"/>
      </patternFill>
    </fill>
    <fill>
      <patternFill patternType="solid">
        <fgColor indexed="26"/>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rgb="FFFBFBFF"/>
        <bgColor indexed="64"/>
      </patternFill>
    </fill>
    <fill>
      <patternFill patternType="solid">
        <fgColor rgb="FFDDDDDD"/>
        <bgColor indexed="64"/>
      </patternFill>
    </fill>
    <fill>
      <patternFill patternType="solid">
        <fgColor theme="0" tint="-0.14999847407452621"/>
        <bgColor indexed="64"/>
      </patternFill>
    </fill>
    <fill>
      <patternFill patternType="solid">
        <fgColor indexed="9"/>
        <bgColor indexed="26"/>
      </patternFill>
    </fill>
  </fills>
  <borders count="24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style="thin">
        <color indexed="64"/>
      </left>
      <right style="thin">
        <color indexed="64"/>
      </right>
      <top style="thin">
        <color indexed="64"/>
      </top>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top style="dotted">
        <color indexed="64"/>
      </top>
      <bottom style="dotted">
        <color indexed="64"/>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top style="dotted">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top style="medium">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style="medium">
        <color indexed="64"/>
      </top>
      <bottom/>
      <diagonal/>
    </border>
    <border>
      <left/>
      <right style="medium">
        <color indexed="64"/>
      </right>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ck">
        <color auto="1"/>
      </left>
      <right style="thick">
        <color auto="1"/>
      </right>
      <top style="thick">
        <color auto="1"/>
      </top>
      <bottom style="thick">
        <color auto="1"/>
      </bottom>
      <diagonal/>
    </border>
    <border>
      <left style="thick">
        <color auto="1"/>
      </left>
      <right style="thick">
        <color auto="1"/>
      </right>
      <top style="thick">
        <color auto="1"/>
      </top>
      <bottom/>
      <diagonal/>
    </border>
    <border>
      <left style="thick">
        <color auto="1"/>
      </left>
      <right/>
      <top style="thick">
        <color auto="1"/>
      </top>
      <bottom style="thick">
        <color auto="1"/>
      </bottom>
      <diagonal/>
    </border>
    <border>
      <left/>
      <right style="thick">
        <color auto="1"/>
      </right>
      <top style="thick">
        <color auto="1"/>
      </top>
      <bottom style="thick">
        <color auto="1"/>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medium">
        <color indexed="64"/>
      </left>
      <right style="thin">
        <color indexed="64"/>
      </right>
      <top style="medium">
        <color indexed="64"/>
      </top>
      <bottom/>
      <diagonal/>
    </border>
    <border>
      <left/>
      <right/>
      <top style="medium">
        <color indexed="64"/>
      </top>
      <bottom style="thin">
        <color indexed="64"/>
      </bottom>
      <diagonal/>
    </border>
    <border>
      <left/>
      <right style="medium">
        <color indexed="64"/>
      </right>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medium">
        <color indexed="64"/>
      </left>
      <right/>
      <top/>
      <bottom/>
      <diagonal/>
    </border>
    <border>
      <left style="thick">
        <color auto="1"/>
      </left>
      <right/>
      <top/>
      <bottom/>
      <diagonal/>
    </border>
    <border>
      <left/>
      <right/>
      <top style="thick">
        <color auto="1"/>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rgb="FF000000"/>
      </right>
      <top style="medium">
        <color indexed="64"/>
      </top>
      <bottom style="medium">
        <color indexed="64"/>
      </bottom>
      <diagonal/>
    </border>
    <border>
      <left style="thin">
        <color rgb="FF000000"/>
      </left>
      <right/>
      <top style="medium">
        <color indexed="64"/>
      </top>
      <bottom style="medium">
        <color rgb="FF000000"/>
      </bottom>
      <diagonal/>
    </border>
    <border>
      <left/>
      <right style="thin">
        <color rgb="FF000000"/>
      </right>
      <top style="medium">
        <color indexed="64"/>
      </top>
      <bottom style="medium">
        <color rgb="FF000000"/>
      </bottom>
      <diagonal/>
    </border>
    <border>
      <left style="thin">
        <color rgb="FF000000"/>
      </left>
      <right/>
      <top style="medium">
        <color rgb="FF000000"/>
      </top>
      <bottom style="medium">
        <color rgb="FF000000"/>
      </bottom>
      <diagonal/>
    </border>
    <border>
      <left/>
      <right/>
      <top style="medium">
        <color rgb="FF000000"/>
      </top>
      <bottom style="medium">
        <color rgb="FF000000"/>
      </bottom>
      <diagonal/>
    </border>
    <border>
      <left/>
      <right style="thin">
        <color indexed="64"/>
      </right>
      <top style="medium">
        <color indexed="64"/>
      </top>
      <bottom/>
      <diagonal/>
    </border>
    <border>
      <left style="double">
        <color auto="1"/>
      </left>
      <right/>
      <top style="medium">
        <color indexed="64"/>
      </top>
      <bottom/>
      <diagonal/>
    </border>
    <border>
      <left style="double">
        <color indexed="64"/>
      </left>
      <right/>
      <top style="thin">
        <color indexed="64"/>
      </top>
      <bottom style="thin">
        <color indexed="64"/>
      </bottom>
      <diagonal/>
    </border>
    <border>
      <left style="double">
        <color auto="1"/>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double">
        <color indexed="64"/>
      </right>
      <top/>
      <bottom/>
      <diagonal/>
    </border>
    <border>
      <left style="thin">
        <color indexed="64"/>
      </left>
      <right style="double">
        <color indexed="64"/>
      </right>
      <top/>
      <bottom style="medium">
        <color indexed="64"/>
      </bottom>
      <diagonal/>
    </border>
    <border>
      <left/>
      <right style="medium">
        <color indexed="64"/>
      </right>
      <top style="medium">
        <color indexed="64"/>
      </top>
      <bottom style="thin">
        <color indexed="64"/>
      </bottom>
      <diagonal/>
    </border>
    <border>
      <left style="medium">
        <color indexed="8"/>
      </left>
      <right style="medium">
        <color indexed="8"/>
      </right>
      <top style="medium">
        <color indexed="8"/>
      </top>
      <bottom style="medium">
        <color indexed="8"/>
      </bottom>
      <diagonal/>
    </border>
    <border>
      <left style="medium">
        <color indexed="8"/>
      </left>
      <right/>
      <top/>
      <bottom style="medium">
        <color indexed="8"/>
      </bottom>
      <diagonal/>
    </border>
    <border>
      <left/>
      <right/>
      <top/>
      <bottom style="medium">
        <color indexed="8"/>
      </bottom>
      <diagonal/>
    </border>
    <border>
      <left/>
      <right style="medium">
        <color indexed="8"/>
      </right>
      <top/>
      <bottom style="medium">
        <color indexed="8"/>
      </bottom>
      <diagonal/>
    </border>
    <border>
      <left style="thin">
        <color indexed="8"/>
      </left>
      <right/>
      <top style="medium">
        <color indexed="64"/>
      </top>
      <bottom style="thin">
        <color indexed="8"/>
      </bottom>
      <diagonal/>
    </border>
    <border>
      <left/>
      <right/>
      <top style="medium">
        <color indexed="64"/>
      </top>
      <bottom style="thin">
        <color indexed="8"/>
      </bottom>
      <diagonal/>
    </border>
    <border>
      <left style="thin">
        <color indexed="8"/>
      </left>
      <right style="thin">
        <color indexed="8"/>
      </right>
      <top style="medium">
        <color indexed="64"/>
      </top>
      <bottom style="thin">
        <color indexed="8"/>
      </bottom>
      <diagonal/>
    </border>
    <border>
      <left style="thin">
        <color indexed="8"/>
      </left>
      <right/>
      <top style="medium">
        <color indexed="64"/>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bottom style="thin">
        <color indexed="8"/>
      </bottom>
      <diagonal/>
    </border>
    <border>
      <left/>
      <right/>
      <top/>
      <bottom style="thin">
        <color indexed="8"/>
      </bottom>
      <diagonal/>
    </border>
    <border>
      <left style="thin">
        <color indexed="8"/>
      </left>
      <right/>
      <top/>
      <bottom/>
      <diagonal/>
    </border>
    <border>
      <left style="thin">
        <color indexed="8"/>
      </left>
      <right/>
      <top style="thin">
        <color indexed="8"/>
      </top>
      <bottom/>
      <diagonal/>
    </border>
    <border>
      <left style="thin">
        <color indexed="8"/>
      </left>
      <right style="thin">
        <color indexed="8"/>
      </right>
      <top style="thin">
        <color indexed="8"/>
      </top>
      <bottom/>
      <diagonal/>
    </border>
    <border>
      <left style="thin">
        <color indexed="8"/>
      </left>
      <right style="thin">
        <color indexed="8"/>
      </right>
      <top/>
      <bottom/>
      <diagonal/>
    </border>
    <border>
      <left/>
      <right style="thin">
        <color indexed="8"/>
      </right>
      <top/>
      <bottom/>
      <diagonal/>
    </border>
    <border>
      <left style="thin">
        <color indexed="8"/>
      </left>
      <right/>
      <top/>
      <bottom style="medium">
        <color indexed="64"/>
      </bottom>
      <diagonal/>
    </border>
    <border>
      <left/>
      <right style="thin">
        <color indexed="8"/>
      </right>
      <top style="medium">
        <color indexed="64"/>
      </top>
      <bottom style="thin">
        <color indexed="8"/>
      </bottom>
      <diagonal/>
    </border>
    <border>
      <left/>
      <right style="thin">
        <color indexed="8"/>
      </right>
      <top/>
      <bottom style="medium">
        <color indexed="64"/>
      </bottom>
      <diagonal/>
    </border>
    <border>
      <left/>
      <right/>
      <top style="thin">
        <color indexed="8"/>
      </top>
      <bottom/>
      <diagonal/>
    </border>
    <border>
      <left style="double">
        <color indexed="8"/>
      </left>
      <right style="thin">
        <color indexed="8"/>
      </right>
      <top style="medium">
        <color indexed="64"/>
      </top>
      <bottom style="thin">
        <color indexed="8"/>
      </bottom>
      <diagonal/>
    </border>
    <border>
      <left/>
      <right style="thin">
        <color indexed="8"/>
      </right>
      <top style="medium">
        <color indexed="8"/>
      </top>
      <bottom style="thin">
        <color indexed="8"/>
      </bottom>
      <diagonal/>
    </border>
    <border>
      <left style="double">
        <color indexed="8"/>
      </left>
      <right style="thin">
        <color indexed="8"/>
      </right>
      <top style="medium">
        <color indexed="8"/>
      </top>
      <bottom style="thin">
        <color indexed="8"/>
      </bottom>
      <diagonal/>
    </border>
    <border>
      <left style="thin">
        <color indexed="8"/>
      </left>
      <right/>
      <top style="medium">
        <color indexed="8"/>
      </top>
      <bottom style="thin">
        <color indexed="8"/>
      </bottom>
      <diagonal/>
    </border>
    <border>
      <left/>
      <right style="thin">
        <color indexed="8"/>
      </right>
      <top style="thin">
        <color indexed="8"/>
      </top>
      <bottom/>
      <diagonal/>
    </border>
    <border>
      <left style="thin">
        <color rgb="FF000000"/>
      </left>
      <right style="thin">
        <color rgb="FF000000"/>
      </right>
      <top style="thin">
        <color rgb="FF000000"/>
      </top>
      <bottom style="thin">
        <color rgb="FF000000"/>
      </bottom>
      <diagonal/>
    </border>
    <border>
      <left style="thin">
        <color rgb="FF000000"/>
      </left>
      <right/>
      <top/>
      <bottom style="thin">
        <color rgb="FF000000"/>
      </bottom>
      <diagonal/>
    </border>
    <border>
      <left/>
      <right/>
      <top/>
      <bottom style="thin">
        <color rgb="FF000000"/>
      </bottom>
      <diagonal/>
    </border>
    <border>
      <left/>
      <right/>
      <top style="thin">
        <color rgb="FF000000"/>
      </top>
      <bottom/>
      <diagonal/>
    </border>
    <border>
      <left/>
      <right/>
      <top/>
      <bottom style="medium">
        <color rgb="FF000000"/>
      </bottom>
      <diagonal/>
    </border>
    <border>
      <left/>
      <right style="thin">
        <color rgb="FF000000"/>
      </right>
      <top style="medium">
        <color rgb="FF000000"/>
      </top>
      <bottom style="medium">
        <color rgb="FF000000"/>
      </bottom>
      <diagonal/>
    </border>
    <border>
      <left style="thin">
        <color rgb="FF000000"/>
      </left>
      <right style="thin">
        <color rgb="FF000000"/>
      </right>
      <top style="medium">
        <color rgb="FF000000"/>
      </top>
      <bottom/>
      <diagonal/>
    </border>
    <border>
      <left style="thin">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medium">
        <color rgb="FF000000"/>
      </bottom>
      <diagonal/>
    </border>
    <border>
      <left style="thin">
        <color rgb="FF000000"/>
      </left>
      <right/>
      <top style="medium">
        <color rgb="FF000000"/>
      </top>
      <bottom style="thin">
        <color rgb="FF000000"/>
      </bottom>
      <diagonal/>
    </border>
    <border>
      <left style="thin">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thin">
        <color rgb="FF000000"/>
      </left>
      <right style="thin">
        <color rgb="FF000000"/>
      </right>
      <top/>
      <bottom style="medium">
        <color rgb="FF000000"/>
      </bottom>
      <diagonal/>
    </border>
    <border>
      <left/>
      <right style="thin">
        <color rgb="FF000000"/>
      </right>
      <top/>
      <bottom style="medium">
        <color rgb="FF000000"/>
      </bottom>
      <diagonal/>
    </border>
    <border>
      <left style="thin">
        <color rgb="FF000000"/>
      </left>
      <right/>
      <top/>
      <bottom style="medium">
        <color rgb="FF000000"/>
      </bottom>
      <diagonal/>
    </border>
    <border>
      <left/>
      <right style="thin">
        <color rgb="FF000000"/>
      </right>
      <top style="medium">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diagonal/>
    </border>
    <border>
      <left/>
      <right style="thin">
        <color rgb="FF000000"/>
      </right>
      <top style="thin">
        <color rgb="FF000000"/>
      </top>
      <bottom style="medium">
        <color rgb="FF000000"/>
      </bottom>
      <diagonal/>
    </border>
    <border>
      <left/>
      <right/>
      <top style="thin">
        <color rgb="FF000000"/>
      </top>
      <bottom style="medium">
        <color rgb="FF000000"/>
      </bottom>
      <diagonal/>
    </border>
    <border>
      <left/>
      <right/>
      <top style="medium">
        <color rgb="FF000000"/>
      </top>
      <bottom/>
      <diagonal/>
    </border>
    <border>
      <left style="medium">
        <color auto="1"/>
      </left>
      <right style="medium">
        <color auto="1"/>
      </right>
      <top style="medium">
        <color auto="1"/>
      </top>
      <bottom style="hair">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bottom style="medium">
        <color auto="1"/>
      </bottom>
      <diagonal/>
    </border>
    <border>
      <left/>
      <right/>
      <top/>
      <bottom style="medium">
        <color auto="1"/>
      </bottom>
      <diagonal/>
    </border>
    <border>
      <left/>
      <right style="hair">
        <color auto="1"/>
      </right>
      <top style="medium">
        <color auto="1"/>
      </top>
      <bottom/>
      <diagonal/>
    </border>
    <border>
      <left style="hair">
        <color auto="1"/>
      </left>
      <right style="hair">
        <color auto="1"/>
      </right>
      <top style="medium">
        <color auto="1"/>
      </top>
      <bottom/>
      <diagonal/>
    </border>
    <border>
      <left style="hair">
        <color auto="1"/>
      </left>
      <right style="hair">
        <color auto="1"/>
      </right>
      <top style="medium">
        <color auto="1"/>
      </top>
      <bottom style="hair">
        <color auto="1"/>
      </bottom>
      <diagonal/>
    </border>
    <border>
      <left style="hair">
        <color auto="1"/>
      </left>
      <right/>
      <top style="medium">
        <color auto="1"/>
      </top>
      <bottom style="hair">
        <color auto="1"/>
      </bottom>
      <diagonal/>
    </border>
    <border>
      <left style="hair">
        <color auto="1"/>
      </left>
      <right style="hair">
        <color auto="1"/>
      </right>
      <top/>
      <bottom style="medium">
        <color auto="1"/>
      </bottom>
      <diagonal/>
    </border>
    <border>
      <left/>
      <right style="hair">
        <color auto="1"/>
      </right>
      <top/>
      <bottom style="medium">
        <color auto="1"/>
      </bottom>
      <diagonal/>
    </border>
    <border>
      <left/>
      <right style="hair">
        <color auto="1"/>
      </right>
      <top/>
      <bottom/>
      <diagonal/>
    </border>
    <border>
      <left style="hair">
        <color auto="1"/>
      </left>
      <right style="hair">
        <color auto="1"/>
      </right>
      <top/>
      <bottom/>
      <diagonal/>
    </border>
    <border>
      <left style="hair">
        <color auto="1"/>
      </left>
      <right/>
      <top style="medium">
        <color auto="1"/>
      </top>
      <bottom/>
      <diagonal/>
    </border>
    <border>
      <left/>
      <right/>
      <top style="medium">
        <color auto="1"/>
      </top>
      <bottom/>
      <diagonal/>
    </border>
    <border>
      <left style="hair">
        <color auto="1"/>
      </left>
      <right/>
      <top/>
      <bottom/>
      <diagonal/>
    </border>
    <border>
      <left style="hair">
        <color auto="1"/>
      </left>
      <right/>
      <top/>
      <bottom style="medium">
        <color auto="1"/>
      </bottom>
      <diagonal/>
    </border>
    <border>
      <left style="medium">
        <color auto="1"/>
      </left>
      <right style="medium">
        <color auto="1"/>
      </right>
      <top/>
      <bottom style="medium">
        <color auto="1"/>
      </bottom>
      <diagonal/>
    </border>
    <border>
      <left/>
      <right style="hair">
        <color auto="1"/>
      </right>
      <top style="hair">
        <color auto="1"/>
      </top>
      <bottom style="medium">
        <color auto="1"/>
      </bottom>
      <diagonal/>
    </border>
    <border>
      <left style="hair">
        <color auto="1"/>
      </left>
      <right style="hair">
        <color auto="1"/>
      </right>
      <top style="hair">
        <color auto="1"/>
      </top>
      <bottom style="medium">
        <color auto="1"/>
      </bottom>
      <diagonal/>
    </border>
    <border>
      <left style="hair">
        <color auto="1"/>
      </left>
      <right/>
      <top style="hair">
        <color auto="1"/>
      </top>
      <bottom style="medium">
        <color auto="1"/>
      </bottom>
      <diagonal/>
    </border>
    <border>
      <left style="medium">
        <color auto="1"/>
      </left>
      <right/>
      <top style="medium">
        <color auto="1"/>
      </top>
      <bottom style="hair">
        <color auto="1"/>
      </bottom>
      <diagonal/>
    </border>
    <border>
      <left style="hair">
        <color auto="1"/>
      </left>
      <right style="medium">
        <color auto="1"/>
      </right>
      <top style="medium">
        <color auto="1"/>
      </top>
      <bottom style="hair">
        <color auto="1"/>
      </bottom>
      <diagonal/>
    </border>
    <border>
      <left/>
      <right style="medium">
        <color auto="1"/>
      </right>
      <top style="medium">
        <color auto="1"/>
      </top>
      <bottom style="hair">
        <color auto="1"/>
      </bottom>
      <diagonal/>
    </border>
    <border>
      <left style="medium">
        <color auto="1"/>
      </left>
      <right/>
      <top style="hair">
        <color auto="1"/>
      </top>
      <bottom style="medium">
        <color auto="1"/>
      </bottom>
      <diagonal/>
    </border>
    <border>
      <left style="hair">
        <color auto="1"/>
      </left>
      <right style="medium">
        <color auto="1"/>
      </right>
      <top/>
      <bottom style="medium">
        <color auto="1"/>
      </bottom>
      <diagonal/>
    </border>
    <border>
      <left/>
      <right style="medium">
        <color auto="1"/>
      </right>
      <top/>
      <bottom style="medium">
        <color auto="1"/>
      </bottom>
      <diagonal/>
    </border>
    <border>
      <left/>
      <right/>
      <top style="hair">
        <color auto="1"/>
      </top>
      <bottom style="hair">
        <color auto="1"/>
      </bottom>
      <diagonal/>
    </border>
    <border>
      <left style="medium">
        <color auto="1"/>
      </left>
      <right/>
      <top/>
      <bottom style="medium">
        <color auto="1"/>
      </bottom>
      <diagonal/>
    </border>
    <border>
      <left/>
      <right style="hair">
        <color auto="1"/>
      </right>
      <top style="medium">
        <color auto="1"/>
      </top>
      <bottom style="medium">
        <color auto="1"/>
      </bottom>
      <diagonal/>
    </border>
    <border>
      <left style="hair">
        <color auto="1"/>
      </left>
      <right style="hair">
        <color auto="1"/>
      </right>
      <top style="hair">
        <color auto="1"/>
      </top>
      <bottom/>
      <diagonal/>
    </border>
    <border>
      <left/>
      <right style="hair">
        <color auto="1"/>
      </right>
      <top/>
      <bottom style="hair">
        <color auto="1"/>
      </bottom>
      <diagonal/>
    </border>
    <border>
      <left style="hair">
        <color auto="1"/>
      </left>
      <right style="hair">
        <color auto="1"/>
      </right>
      <top/>
      <bottom style="hair">
        <color auto="1"/>
      </bottom>
      <diagonal/>
    </border>
    <border>
      <left/>
      <right/>
      <top/>
      <bottom style="hair">
        <color auto="1"/>
      </bottom>
      <diagonal/>
    </border>
    <border>
      <left style="thin">
        <color rgb="FF000000"/>
      </left>
      <right/>
      <top/>
      <bottom/>
      <diagonal/>
    </border>
    <border>
      <left style="thin">
        <color rgb="FF000000"/>
      </left>
      <right style="double">
        <color rgb="FF000000"/>
      </right>
      <top style="thin">
        <color rgb="FF000000"/>
      </top>
      <bottom style="thin">
        <color rgb="FF000000"/>
      </bottom>
      <diagonal/>
    </border>
    <border>
      <left style="double">
        <color rgb="FF000000"/>
      </left>
      <right/>
      <top style="thin">
        <color rgb="FF000000"/>
      </top>
      <bottom style="thin">
        <color rgb="FF000000"/>
      </bottom>
      <diagonal/>
    </border>
    <border>
      <left/>
      <right style="thin">
        <color rgb="FF000000"/>
      </right>
      <top/>
      <bottom style="thin">
        <color rgb="FF000000"/>
      </bottom>
      <diagonal/>
    </border>
    <border>
      <left/>
      <right style="thin">
        <color rgb="FF000000"/>
      </right>
      <top/>
      <bottom/>
      <diagonal/>
    </border>
    <border>
      <left style="double">
        <color rgb="FF000000"/>
      </left>
      <right/>
      <top/>
      <bottom/>
      <diagonal/>
    </border>
    <border>
      <left/>
      <right/>
      <top style="thin">
        <color rgb="FF000000"/>
      </top>
      <bottom style="thin">
        <color rgb="FF000000"/>
      </bottom>
      <diagonal/>
    </border>
    <border>
      <left style="double">
        <color rgb="FF000000"/>
      </left>
      <right style="thin">
        <color rgb="FF000000"/>
      </right>
      <top style="thin">
        <color rgb="FF000000"/>
      </top>
      <bottom style="thin">
        <color rgb="FF000000"/>
      </bottom>
      <diagonal/>
    </border>
    <border>
      <left style="double">
        <color rgb="FF000000"/>
      </left>
      <right style="thin">
        <color rgb="FF000000"/>
      </right>
      <top/>
      <bottom style="thin">
        <color rgb="FF000000"/>
      </bottom>
      <diagonal/>
    </border>
    <border>
      <left/>
      <right style="thin">
        <color indexed="8"/>
      </right>
      <top style="thin">
        <color indexed="64"/>
      </top>
      <bottom style="thin">
        <color indexed="64"/>
      </bottom>
      <diagonal/>
    </border>
    <border>
      <left style="thin">
        <color indexed="8"/>
      </left>
      <right style="thin">
        <color indexed="64"/>
      </right>
      <top style="thin">
        <color indexed="8"/>
      </top>
      <bottom/>
      <diagonal/>
    </border>
    <border>
      <left style="thin">
        <color indexed="64"/>
      </left>
      <right style="thin">
        <color indexed="8"/>
      </right>
      <top style="thin">
        <color indexed="8"/>
      </top>
      <bottom/>
      <diagonal/>
    </border>
    <border>
      <left style="thin">
        <color indexed="64"/>
      </left>
      <right/>
      <top style="thin">
        <color indexed="8"/>
      </top>
      <bottom style="thin">
        <color indexed="8"/>
      </bottom>
      <diagonal/>
    </border>
    <border>
      <left/>
      <right style="thin">
        <color indexed="8"/>
      </right>
      <top/>
      <bottom style="thin">
        <color indexed="8"/>
      </bottom>
      <diagonal/>
    </border>
    <border>
      <left style="thin">
        <color indexed="8"/>
      </left>
      <right style="thin">
        <color indexed="64"/>
      </right>
      <top/>
      <bottom style="thin">
        <color indexed="8"/>
      </bottom>
      <diagonal/>
    </border>
    <border>
      <left style="thin">
        <color indexed="64"/>
      </left>
      <right style="thin">
        <color indexed="8"/>
      </right>
      <top/>
      <bottom style="thin">
        <color indexed="8"/>
      </bottom>
      <diagonal/>
    </border>
    <border>
      <left style="thin">
        <color indexed="8"/>
      </left>
      <right style="thin">
        <color indexed="8"/>
      </right>
      <top/>
      <bottom style="thin">
        <color indexed="8"/>
      </bottom>
      <diagonal/>
    </border>
    <border>
      <left style="thin">
        <color indexed="64"/>
      </left>
      <right style="thin">
        <color indexed="64"/>
      </right>
      <top style="thin">
        <color indexed="8"/>
      </top>
      <bottom style="thin">
        <color indexed="64"/>
      </bottom>
      <diagonal/>
    </border>
    <border>
      <left style="thin">
        <color indexed="64"/>
      </left>
      <right style="thin">
        <color indexed="8"/>
      </right>
      <top style="thin">
        <color indexed="8"/>
      </top>
      <bottom style="thin">
        <color indexed="64"/>
      </bottom>
      <diagonal/>
    </border>
    <border>
      <left style="thin">
        <color indexed="8"/>
      </left>
      <right style="thin">
        <color indexed="64"/>
      </right>
      <top/>
      <bottom style="thin">
        <color indexed="64"/>
      </bottom>
      <diagonal/>
    </border>
    <border>
      <left style="thin">
        <color indexed="8"/>
      </left>
      <right style="thin">
        <color indexed="8"/>
      </right>
      <top style="thin">
        <color indexed="8"/>
      </top>
      <bottom style="thin">
        <color indexed="64"/>
      </bottom>
      <diagonal/>
    </border>
    <border>
      <left style="thin">
        <color indexed="64"/>
      </left>
      <right/>
      <top style="thin">
        <color indexed="8"/>
      </top>
      <bottom/>
      <diagonal/>
    </border>
    <border>
      <left style="thin">
        <color indexed="64"/>
      </left>
      <right style="thin">
        <color indexed="8"/>
      </right>
      <top/>
      <bottom style="thin">
        <color indexed="64"/>
      </bottom>
      <diagonal/>
    </border>
    <border>
      <left style="thin">
        <color indexed="8"/>
      </left>
      <right style="thin">
        <color indexed="8"/>
      </right>
      <top/>
      <bottom style="thin">
        <color indexed="64"/>
      </bottom>
      <diagonal/>
    </border>
    <border>
      <left style="thin">
        <color indexed="8"/>
      </left>
      <right/>
      <top/>
      <bottom style="thin">
        <color indexed="64"/>
      </bottom>
      <diagonal/>
    </border>
    <border>
      <left style="thin">
        <color indexed="64"/>
      </left>
      <right style="thin">
        <color indexed="8"/>
      </right>
      <top style="thin">
        <color indexed="64"/>
      </top>
      <bottom style="thin">
        <color indexed="64"/>
      </bottom>
      <diagonal/>
    </border>
    <border>
      <left style="thin">
        <color indexed="8"/>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thin">
        <color indexed="64"/>
      </left>
      <right style="double">
        <color indexed="64"/>
      </right>
      <top style="thin">
        <color indexed="64"/>
      </top>
      <bottom/>
      <diagonal/>
    </border>
    <border>
      <left style="double">
        <color indexed="64"/>
      </left>
      <right style="thin">
        <color indexed="64"/>
      </right>
      <top/>
      <bottom/>
      <diagonal/>
    </border>
    <border>
      <left style="thin">
        <color indexed="64"/>
      </left>
      <right style="double">
        <color indexed="64"/>
      </right>
      <top/>
      <bottom style="thin">
        <color indexed="64"/>
      </bottom>
      <diagonal/>
    </border>
    <border>
      <left style="double">
        <color indexed="64"/>
      </left>
      <right style="thin">
        <color indexed="64"/>
      </right>
      <top/>
      <bottom style="thin">
        <color indexed="64"/>
      </bottom>
      <diagonal/>
    </border>
    <border>
      <left/>
      <right style="double">
        <color indexed="64"/>
      </right>
      <top/>
      <bottom style="thin">
        <color indexed="64"/>
      </bottom>
      <diagonal/>
    </border>
    <border diagonalDown="1">
      <left style="double">
        <color indexed="64"/>
      </left>
      <right/>
      <top style="thin">
        <color indexed="64"/>
      </top>
      <bottom/>
      <diagonal style="thin">
        <color indexed="64"/>
      </diagonal>
    </border>
    <border diagonalDown="1">
      <left/>
      <right/>
      <top style="thin">
        <color indexed="64"/>
      </top>
      <bottom/>
      <diagonal style="thin">
        <color indexed="64"/>
      </diagonal>
    </border>
    <border diagonalDown="1">
      <left style="double">
        <color indexed="64"/>
      </left>
      <right/>
      <top/>
      <bottom/>
      <diagonal style="thin">
        <color indexed="64"/>
      </diagonal>
    </border>
    <border diagonalDown="1">
      <left/>
      <right/>
      <top/>
      <bottom/>
      <diagonal style="thin">
        <color indexed="64"/>
      </diagonal>
    </border>
    <border>
      <left/>
      <right style="double">
        <color indexed="64"/>
      </right>
      <top style="thin">
        <color indexed="64"/>
      </top>
      <bottom/>
      <diagonal/>
    </border>
    <border diagonalDown="1">
      <left style="double">
        <color indexed="64"/>
      </left>
      <right/>
      <top/>
      <bottom style="thin">
        <color indexed="64"/>
      </bottom>
      <diagonal style="thin">
        <color indexed="64"/>
      </diagonal>
    </border>
    <border diagonalDown="1">
      <left/>
      <right/>
      <top/>
      <bottom style="thin">
        <color indexed="64"/>
      </bottom>
      <diagonal style="thin">
        <color indexed="64"/>
      </diagonal>
    </border>
    <border>
      <left style="thin">
        <color rgb="FF000000"/>
      </left>
      <right style="thin">
        <color rgb="FF000000"/>
      </right>
      <top/>
      <bottom/>
      <diagonal/>
    </border>
    <border diagonalUp="1">
      <left style="thin">
        <color rgb="FF000000"/>
      </left>
      <right style="thin">
        <color rgb="FF000000"/>
      </right>
      <top style="thin">
        <color rgb="FF000000"/>
      </top>
      <bottom style="thin">
        <color rgb="FF000000"/>
      </bottom>
      <diagonal style="thin">
        <color rgb="FF000000"/>
      </diagonal>
    </border>
    <border>
      <left style="medium">
        <color auto="1"/>
      </left>
      <right style="medium">
        <color auto="1"/>
      </right>
      <top style="medium">
        <color auto="1"/>
      </top>
      <bottom style="medium">
        <color auto="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173">
    <xf numFmtId="0" fontId="0" fillId="0" borderId="0">
      <alignment vertical="center"/>
    </xf>
    <xf numFmtId="0" fontId="5" fillId="0" borderId="0">
      <alignment vertical="center"/>
    </xf>
    <xf numFmtId="0" fontId="7" fillId="0" borderId="0" applyNumberFormat="0" applyFill="0" applyBorder="0" applyAlignment="0" applyProtection="0">
      <alignment vertical="top"/>
      <protection locked="0"/>
    </xf>
    <xf numFmtId="0" fontId="9" fillId="0" borderId="0">
      <alignment vertical="center"/>
    </xf>
    <xf numFmtId="0" fontId="10" fillId="0" borderId="0"/>
    <xf numFmtId="0" fontId="10" fillId="0" borderId="0">
      <alignment vertical="center"/>
    </xf>
    <xf numFmtId="0" fontId="15" fillId="0" borderId="0"/>
    <xf numFmtId="0" fontId="14" fillId="0" borderId="0">
      <alignment vertical="center"/>
    </xf>
    <xf numFmtId="0" fontId="2" fillId="0" borderId="0">
      <alignment vertical="center"/>
    </xf>
    <xf numFmtId="0" fontId="17" fillId="0" borderId="0">
      <alignment vertical="center"/>
    </xf>
    <xf numFmtId="0" fontId="18" fillId="0" borderId="0" applyNumberFormat="0" applyFill="0" applyBorder="0" applyAlignment="0" applyProtection="0">
      <alignment vertical="center"/>
    </xf>
    <xf numFmtId="0" fontId="16" fillId="0" borderId="0">
      <alignment vertical="center"/>
    </xf>
    <xf numFmtId="0" fontId="16" fillId="0" borderId="0">
      <alignment vertical="center"/>
    </xf>
    <xf numFmtId="0" fontId="9" fillId="0" borderId="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5" fillId="13"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5" fillId="14" borderId="0" applyNumberFormat="0" applyBorder="0" applyAlignment="0" applyProtection="0">
      <alignment vertical="center"/>
    </xf>
    <xf numFmtId="0" fontId="19" fillId="15" borderId="0" applyNumberFormat="0" applyBorder="0" applyAlignment="0" applyProtection="0">
      <alignment vertical="center"/>
    </xf>
    <xf numFmtId="0" fontId="19" fillId="12" borderId="0" applyNumberFormat="0" applyBorder="0" applyAlignment="0" applyProtection="0">
      <alignment vertical="center"/>
    </xf>
    <xf numFmtId="0" fontId="19" fillId="13" borderId="0" applyNumberFormat="0" applyBorder="0" applyAlignment="0" applyProtection="0">
      <alignment vertical="center"/>
    </xf>
    <xf numFmtId="0" fontId="19" fillId="16" borderId="0" applyNumberFormat="0" applyBorder="0" applyAlignment="0" applyProtection="0">
      <alignment vertical="center"/>
    </xf>
    <xf numFmtId="0" fontId="19" fillId="17" borderId="0" applyNumberFormat="0" applyBorder="0" applyAlignment="0" applyProtection="0">
      <alignment vertical="center"/>
    </xf>
    <xf numFmtId="0" fontId="19" fillId="18" borderId="0" applyNumberFormat="0" applyBorder="0" applyAlignment="0" applyProtection="0">
      <alignment vertical="center"/>
    </xf>
    <xf numFmtId="0" fontId="10" fillId="0" borderId="0"/>
    <xf numFmtId="0" fontId="20" fillId="0" borderId="0">
      <alignment vertical="center"/>
    </xf>
    <xf numFmtId="0" fontId="10" fillId="0" borderId="0">
      <alignment vertical="center"/>
    </xf>
    <xf numFmtId="0" fontId="21" fillId="0" borderId="0"/>
    <xf numFmtId="0" fontId="10" fillId="0" borderId="0">
      <alignment vertical="center"/>
    </xf>
    <xf numFmtId="0" fontId="10" fillId="0" borderId="0">
      <alignment vertical="center"/>
    </xf>
    <xf numFmtId="0" fontId="5" fillId="0" borderId="0">
      <alignment vertical="center"/>
    </xf>
    <xf numFmtId="0" fontId="21" fillId="0" borderId="0"/>
    <xf numFmtId="0" fontId="10" fillId="0" borderId="0">
      <alignment vertical="center"/>
    </xf>
    <xf numFmtId="0" fontId="14" fillId="0" borderId="0">
      <alignment vertical="center"/>
    </xf>
    <xf numFmtId="178" fontId="22" fillId="0" borderId="0"/>
    <xf numFmtId="43" fontId="10" fillId="0" borderId="0" applyFont="0" applyFill="0" applyBorder="0" applyAlignment="0" applyProtection="0">
      <alignment vertical="center"/>
    </xf>
    <xf numFmtId="43" fontId="10" fillId="0" borderId="0" applyFont="0" applyFill="0" applyBorder="0" applyAlignment="0" applyProtection="0"/>
    <xf numFmtId="179" fontId="10" fillId="0" borderId="0" applyFont="0" applyFill="0" applyBorder="0" applyAlignment="0" applyProtection="0"/>
    <xf numFmtId="43" fontId="10" fillId="0" borderId="0" applyFont="0" applyFill="0" applyBorder="0" applyAlignment="0" applyProtection="0"/>
    <xf numFmtId="179" fontId="10" fillId="0" borderId="0" applyFont="0" applyFill="0" applyBorder="0" applyAlignment="0" applyProtection="0"/>
    <xf numFmtId="43" fontId="21" fillId="0" borderId="0" applyFont="0" applyFill="0" applyBorder="0" applyAlignment="0" applyProtection="0"/>
    <xf numFmtId="180" fontId="22" fillId="0" borderId="0" applyFont="0" applyBorder="0" applyProtection="0"/>
    <xf numFmtId="180" fontId="22" fillId="0" borderId="0"/>
    <xf numFmtId="0" fontId="24" fillId="19" borderId="0" applyNumberFormat="0" applyBorder="0" applyAlignment="0" applyProtection="0">
      <alignment vertical="center"/>
    </xf>
    <xf numFmtId="0" fontId="25" fillId="0" borderId="16" applyNumberFormat="0" applyFill="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7" fillId="3"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9" fontId="10" fillId="0" borderId="0" applyFont="0" applyFill="0" applyBorder="0" applyAlignment="0" applyProtection="0"/>
    <xf numFmtId="0" fontId="28" fillId="20" borderId="17" applyNumberFormat="0" applyAlignment="0" applyProtection="0">
      <alignment vertical="center"/>
    </xf>
    <xf numFmtId="44" fontId="10" fillId="0" borderId="0" applyFont="0" applyFill="0" applyBorder="0" applyAlignment="0" applyProtection="0"/>
    <xf numFmtId="44" fontId="10" fillId="0" borderId="0" applyFont="0" applyFill="0" applyBorder="0" applyAlignment="0" applyProtection="0"/>
    <xf numFmtId="181" fontId="23" fillId="0" borderId="0" applyFont="0" applyFill="0" applyBorder="0" applyAlignment="0" applyProtection="0"/>
    <xf numFmtId="0" fontId="29" fillId="0" borderId="18" applyNumberFormat="0" applyFill="0" applyAlignment="0" applyProtection="0">
      <alignment vertical="center"/>
    </xf>
    <xf numFmtId="0" fontId="5" fillId="21" borderId="19" applyNumberFormat="0" applyFont="0" applyAlignment="0" applyProtection="0">
      <alignment vertical="center"/>
    </xf>
    <xf numFmtId="0" fontId="30" fillId="0" borderId="0" applyNumberFormat="0" applyFill="0" applyBorder="0" applyAlignment="0" applyProtection="0">
      <alignment vertical="top"/>
      <protection locked="0"/>
    </xf>
    <xf numFmtId="0" fontId="31" fillId="0" borderId="0" applyNumberFormat="0" applyFill="0" applyBorder="0" applyAlignment="0" applyProtection="0">
      <alignment vertical="center"/>
    </xf>
    <xf numFmtId="0" fontId="19" fillId="22" borderId="0" applyNumberFormat="0" applyBorder="0" applyAlignment="0" applyProtection="0">
      <alignment vertical="center"/>
    </xf>
    <xf numFmtId="0" fontId="19" fillId="23" borderId="0" applyNumberFormat="0" applyBorder="0" applyAlignment="0" applyProtection="0">
      <alignment vertical="center"/>
    </xf>
    <xf numFmtId="0" fontId="19" fillId="24" borderId="0" applyNumberFormat="0" applyBorder="0" applyAlignment="0" applyProtection="0">
      <alignment vertical="center"/>
    </xf>
    <xf numFmtId="0" fontId="19" fillId="16" borderId="0" applyNumberFormat="0" applyBorder="0" applyAlignment="0" applyProtection="0">
      <alignment vertical="center"/>
    </xf>
    <xf numFmtId="0" fontId="19" fillId="17" borderId="0" applyNumberFormat="0" applyBorder="0" applyAlignment="0" applyProtection="0">
      <alignment vertical="center"/>
    </xf>
    <xf numFmtId="0" fontId="19" fillId="25" borderId="0" applyNumberFormat="0" applyBorder="0" applyAlignment="0" applyProtection="0">
      <alignment vertical="center"/>
    </xf>
    <xf numFmtId="0" fontId="32" fillId="0" borderId="20" applyNumberFormat="0" applyFill="0" applyAlignment="0" applyProtection="0">
      <alignment vertical="center"/>
    </xf>
    <xf numFmtId="0" fontId="33" fillId="0" borderId="21" applyNumberFormat="0" applyFill="0" applyAlignment="0" applyProtection="0">
      <alignment vertical="center"/>
    </xf>
    <xf numFmtId="0" fontId="34" fillId="0" borderId="22" applyNumberFormat="0" applyFill="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10" borderId="17" applyNumberFormat="0" applyAlignment="0" applyProtection="0">
      <alignment vertical="center"/>
    </xf>
    <xf numFmtId="0" fontId="37" fillId="20" borderId="23" applyNumberFormat="0" applyAlignment="0" applyProtection="0">
      <alignment vertical="center"/>
    </xf>
    <xf numFmtId="0" fontId="38" fillId="26" borderId="24" applyNumberFormat="0" applyAlignment="0" applyProtection="0">
      <alignment vertical="center"/>
    </xf>
    <xf numFmtId="0" fontId="39" fillId="6" borderId="0" applyNumberFormat="0" applyBorder="0" applyAlignment="0" applyProtection="0">
      <alignment vertical="center"/>
    </xf>
    <xf numFmtId="0" fontId="39" fillId="6" borderId="0" applyNumberFormat="0" applyBorder="0" applyAlignment="0" applyProtection="0">
      <alignment vertical="center"/>
    </xf>
    <xf numFmtId="0" fontId="40" fillId="4" borderId="0" applyNumberFormat="0" applyBorder="0" applyAlignment="0" applyProtection="0">
      <alignment vertical="center"/>
    </xf>
    <xf numFmtId="0" fontId="39" fillId="6" borderId="0" applyNumberFormat="0" applyBorder="0" applyAlignment="0" applyProtection="0">
      <alignment vertical="center"/>
    </xf>
    <xf numFmtId="0" fontId="39" fillId="6" borderId="0" applyNumberFormat="0" applyBorder="0" applyAlignment="0" applyProtection="0">
      <alignment vertical="center"/>
    </xf>
    <xf numFmtId="0" fontId="39" fillId="6" borderId="0" applyNumberFormat="0" applyBorder="0" applyAlignment="0" applyProtection="0">
      <alignment vertical="center"/>
    </xf>
    <xf numFmtId="0" fontId="39" fillId="6" borderId="0" applyNumberFormat="0" applyBorder="0" applyAlignment="0" applyProtection="0">
      <alignment vertical="center"/>
    </xf>
    <xf numFmtId="0" fontId="39" fillId="6" borderId="0" applyNumberFormat="0" applyBorder="0" applyAlignment="0" applyProtection="0">
      <alignment vertical="center"/>
    </xf>
    <xf numFmtId="0" fontId="39" fillId="6" borderId="0" applyNumberFormat="0" applyBorder="0" applyAlignment="0" applyProtection="0">
      <alignment vertical="center"/>
    </xf>
    <xf numFmtId="0" fontId="39" fillId="6" borderId="0" applyNumberFormat="0" applyBorder="0" applyAlignment="0" applyProtection="0">
      <alignment vertical="center"/>
    </xf>
    <xf numFmtId="0" fontId="39" fillId="6" borderId="0" applyNumberFormat="0" applyBorder="0" applyAlignment="0" applyProtection="0">
      <alignment vertical="center"/>
    </xf>
    <xf numFmtId="0" fontId="39" fillId="6" borderId="0" applyNumberFormat="0" applyBorder="0" applyAlignment="0" applyProtection="0">
      <alignment vertical="center"/>
    </xf>
    <xf numFmtId="0" fontId="39" fillId="6" borderId="0" applyNumberFormat="0" applyBorder="0" applyAlignment="0" applyProtection="0">
      <alignment vertical="center"/>
    </xf>
    <xf numFmtId="0" fontId="39" fillId="6" borderId="0" applyNumberFormat="0" applyBorder="0" applyAlignment="0" applyProtection="0">
      <alignment vertical="center"/>
    </xf>
    <xf numFmtId="0" fontId="41" fillId="0" borderId="0" applyNumberFormat="0" applyFill="0" applyBorder="0" applyAlignment="0" applyProtection="0">
      <alignment vertical="center"/>
    </xf>
    <xf numFmtId="0" fontId="17" fillId="0" borderId="0">
      <alignment vertical="center"/>
    </xf>
    <xf numFmtId="0" fontId="14" fillId="0" borderId="0">
      <alignment vertical="center"/>
    </xf>
    <xf numFmtId="0" fontId="9" fillId="0" borderId="0">
      <alignment vertical="center"/>
    </xf>
    <xf numFmtId="0" fontId="15" fillId="0" borderId="0"/>
    <xf numFmtId="0" fontId="14" fillId="0" borderId="0">
      <alignment vertical="center"/>
    </xf>
    <xf numFmtId="0" fontId="36" fillId="10" borderId="32" applyNumberFormat="0" applyAlignment="0" applyProtection="0">
      <alignment vertical="center"/>
    </xf>
    <xf numFmtId="0" fontId="5" fillId="21" borderId="33" applyNumberFormat="0" applyFont="0" applyAlignment="0" applyProtection="0">
      <alignment vertical="center"/>
    </xf>
    <xf numFmtId="0" fontId="28" fillId="20" borderId="32" applyNumberFormat="0" applyAlignment="0" applyProtection="0">
      <alignment vertical="center"/>
    </xf>
    <xf numFmtId="0" fontId="25" fillId="0" borderId="31" applyNumberFormat="0" applyFill="0" applyAlignment="0" applyProtection="0">
      <alignment vertical="center"/>
    </xf>
    <xf numFmtId="0" fontId="25" fillId="0" borderId="26" applyNumberFormat="0" applyFill="0" applyAlignment="0" applyProtection="0">
      <alignment vertical="center"/>
    </xf>
    <xf numFmtId="0" fontId="28" fillId="20" borderId="27" applyNumberFormat="0" applyAlignment="0" applyProtection="0">
      <alignment vertical="center"/>
    </xf>
    <xf numFmtId="0" fontId="5" fillId="21" borderId="28" applyNumberFormat="0" applyFont="0" applyAlignment="0" applyProtection="0">
      <alignment vertical="center"/>
    </xf>
    <xf numFmtId="0" fontId="36" fillId="10" borderId="27" applyNumberFormat="0" applyAlignment="0" applyProtection="0">
      <alignment vertical="center"/>
    </xf>
    <xf numFmtId="0" fontId="37" fillId="20" borderId="29" applyNumberFormat="0" applyAlignment="0" applyProtection="0">
      <alignment vertical="center"/>
    </xf>
    <xf numFmtId="0" fontId="37" fillId="20" borderId="34" applyNumberFormat="0" applyAlignment="0" applyProtection="0">
      <alignment vertical="center"/>
    </xf>
    <xf numFmtId="0" fontId="25" fillId="0" borderId="31" applyNumberFormat="0" applyFill="0" applyAlignment="0" applyProtection="0">
      <alignment vertical="center"/>
    </xf>
    <xf numFmtId="0" fontId="28" fillId="20" borderId="32" applyNumberFormat="0" applyAlignment="0" applyProtection="0">
      <alignment vertical="center"/>
    </xf>
    <xf numFmtId="0" fontId="5" fillId="21" borderId="33" applyNumberFormat="0" applyFont="0" applyAlignment="0" applyProtection="0">
      <alignment vertical="center"/>
    </xf>
    <xf numFmtId="0" fontId="36" fillId="10" borderId="32" applyNumberFormat="0" applyAlignment="0" applyProtection="0">
      <alignment vertical="center"/>
    </xf>
    <xf numFmtId="0" fontId="37" fillId="20" borderId="34" applyNumberFormat="0" applyAlignment="0" applyProtection="0">
      <alignment vertical="center"/>
    </xf>
    <xf numFmtId="0" fontId="1" fillId="0" borderId="0">
      <alignment vertical="center"/>
    </xf>
    <xf numFmtId="43" fontId="14" fillId="0" borderId="0" applyFont="0" applyFill="0" applyBorder="0" applyAlignment="0" applyProtection="0">
      <alignment vertical="center"/>
    </xf>
    <xf numFmtId="0" fontId="18" fillId="0" borderId="0" applyNumberFormat="0" applyBorder="0" applyProtection="0">
      <alignment vertical="center"/>
    </xf>
    <xf numFmtId="0" fontId="51" fillId="0" borderId="0"/>
    <xf numFmtId="0" fontId="10" fillId="0" borderId="0"/>
    <xf numFmtId="186" fontId="23" fillId="0" borderId="0"/>
    <xf numFmtId="0" fontId="21" fillId="0" borderId="0"/>
    <xf numFmtId="0" fontId="10" fillId="0" borderId="0">
      <alignment vertical="center"/>
    </xf>
    <xf numFmtId="0" fontId="10" fillId="0" borderId="0"/>
    <xf numFmtId="0" fontId="21" fillId="0" borderId="0"/>
    <xf numFmtId="0" fontId="5" fillId="0" borderId="0">
      <alignment vertical="center"/>
    </xf>
    <xf numFmtId="0" fontId="3" fillId="0" borderId="0">
      <alignment vertical="center"/>
    </xf>
    <xf numFmtId="0" fontId="10" fillId="0" borderId="0"/>
    <xf numFmtId="37" fontId="97" fillId="0" borderId="0"/>
    <xf numFmtId="0" fontId="17" fillId="0" borderId="0"/>
    <xf numFmtId="37" fontId="22" fillId="0" borderId="0" applyBorder="0" applyProtection="0"/>
    <xf numFmtId="39" fontId="22" fillId="0" borderId="0"/>
    <xf numFmtId="192" fontId="22" fillId="0" borderId="0" applyBorder="0" applyProtection="0"/>
    <xf numFmtId="37" fontId="22" fillId="0" borderId="0" applyBorder="0" applyProtection="0"/>
    <xf numFmtId="39" fontId="22" fillId="0" borderId="0" applyBorder="0" applyProtection="0"/>
    <xf numFmtId="37" fontId="17" fillId="0" borderId="0" applyBorder="0" applyProtection="0"/>
    <xf numFmtId="37" fontId="22" fillId="0" borderId="0" applyBorder="0" applyProtection="0"/>
    <xf numFmtId="192" fontId="17" fillId="0" borderId="0" applyBorder="0" applyProtection="0"/>
    <xf numFmtId="37" fontId="17" fillId="0" borderId="0" applyBorder="0" applyProtection="0"/>
    <xf numFmtId="0" fontId="17" fillId="0" borderId="0"/>
    <xf numFmtId="196" fontId="128" fillId="0" borderId="0" applyBorder="0" applyProtection="0"/>
    <xf numFmtId="0" fontId="115" fillId="0" borderId="0" applyNumberFormat="0" applyBorder="0" applyProtection="0"/>
    <xf numFmtId="0" fontId="20" fillId="0" borderId="0">
      <alignment vertical="center"/>
    </xf>
    <xf numFmtId="0" fontId="115" fillId="0" borderId="0" applyNumberFormat="0" applyBorder="0" applyProtection="0"/>
    <xf numFmtId="0" fontId="20" fillId="0" borderId="0">
      <alignment vertical="center"/>
    </xf>
    <xf numFmtId="0" fontId="17" fillId="0" borderId="0" applyNumberFormat="0" applyBorder="0" applyProtection="0"/>
    <xf numFmtId="0" fontId="132" fillId="0" borderId="0">
      <alignment vertical="center"/>
    </xf>
    <xf numFmtId="0" fontId="132" fillId="0" borderId="0">
      <alignment vertical="center"/>
    </xf>
    <xf numFmtId="0" fontId="132"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pplyNumberFormat="0" applyFont="0" applyBorder="0" applyProtection="0"/>
    <xf numFmtId="0" fontId="20" fillId="0" borderId="0">
      <alignment vertical="center"/>
    </xf>
    <xf numFmtId="0" fontId="17" fillId="0" borderId="0" applyNumberFormat="0" applyBorder="0" applyProtection="0">
      <alignment vertical="center"/>
    </xf>
    <xf numFmtId="0" fontId="139" fillId="0" borderId="0"/>
    <xf numFmtId="0" fontId="148" fillId="0" borderId="0" applyNumberFormat="0" applyFill="0" applyBorder="0" applyProtection="0">
      <alignment vertical="center"/>
    </xf>
    <xf numFmtId="0" fontId="20" fillId="0" borderId="0">
      <alignment vertical="center"/>
    </xf>
    <xf numFmtId="0" fontId="23" fillId="0" borderId="0"/>
  </cellStyleXfs>
  <cellXfs count="1798">
    <xf numFmtId="0" fontId="0" fillId="0" borderId="0" xfId="0">
      <alignment vertical="center"/>
    </xf>
    <xf numFmtId="0" fontId="45" fillId="0" borderId="0" xfId="4" applyFont="1" applyProtection="1">
      <protection locked="0"/>
    </xf>
    <xf numFmtId="182" fontId="45" fillId="0" borderId="0" xfId="4" applyNumberFormat="1" applyFont="1" applyProtection="1">
      <protection locked="0"/>
    </xf>
    <xf numFmtId="182" fontId="12" fillId="0" borderId="1" xfId="4" applyNumberFormat="1" applyFont="1" applyBorder="1" applyAlignment="1" applyProtection="1">
      <alignment horizontal="center"/>
      <protection locked="0"/>
    </xf>
    <xf numFmtId="182" fontId="45" fillId="0" borderId="1" xfId="4" applyNumberFormat="1" applyFont="1" applyBorder="1" applyAlignment="1" applyProtection="1">
      <alignment horizontal="center"/>
      <protection locked="0"/>
    </xf>
    <xf numFmtId="0" fontId="46" fillId="0" borderId="0" xfId="4" applyFont="1" applyProtection="1">
      <protection locked="0"/>
    </xf>
    <xf numFmtId="0" fontId="12" fillId="0" borderId="8" xfId="4" applyFont="1" applyBorder="1" applyProtection="1">
      <protection locked="0"/>
    </xf>
    <xf numFmtId="182" fontId="45" fillId="0" borderId="8" xfId="4" applyNumberFormat="1" applyFont="1" applyBorder="1" applyProtection="1">
      <protection locked="0"/>
    </xf>
    <xf numFmtId="182" fontId="13" fillId="0" borderId="1" xfId="4" applyNumberFormat="1" applyFont="1" applyBorder="1" applyAlignment="1" applyProtection="1">
      <alignment horizontal="center"/>
      <protection locked="0"/>
    </xf>
    <xf numFmtId="0" fontId="12" fillId="0" borderId="8" xfId="4" applyFont="1" applyBorder="1" applyAlignment="1" applyProtection="1">
      <alignment horizontal="center" vertical="top"/>
      <protection locked="0"/>
    </xf>
    <xf numFmtId="182" fontId="12" fillId="0" borderId="8" xfId="4" applyNumberFormat="1" applyFont="1" applyBorder="1" applyAlignment="1" applyProtection="1">
      <alignment horizontal="center" vertical="top"/>
      <protection locked="0"/>
    </xf>
    <xf numFmtId="182" fontId="12" fillId="0" borderId="8" xfId="4" applyNumberFormat="1" applyFont="1" applyBorder="1" applyAlignment="1" applyProtection="1">
      <alignment horizontal="left" vertical="center"/>
      <protection locked="0"/>
    </xf>
    <xf numFmtId="182" fontId="12" fillId="0" borderId="8" xfId="4" applyNumberFormat="1" applyFont="1" applyBorder="1" applyAlignment="1" applyProtection="1">
      <alignment horizontal="center" vertical="center"/>
      <protection locked="0"/>
    </xf>
    <xf numFmtId="182" fontId="12" fillId="0" borderId="5" xfId="4" applyNumberFormat="1" applyFont="1" applyBorder="1" applyAlignment="1" applyProtection="1">
      <alignment horizontal="center"/>
      <protection locked="0"/>
    </xf>
    <xf numFmtId="182" fontId="12" fillId="0" borderId="5" xfId="4" applyNumberFormat="1" applyFont="1" applyBorder="1" applyAlignment="1" applyProtection="1">
      <alignment horizontal="right"/>
      <protection locked="0"/>
    </xf>
    <xf numFmtId="182" fontId="12" fillId="0" borderId="7" xfId="4" applyNumberFormat="1" applyFont="1" applyBorder="1" applyAlignment="1" applyProtection="1">
      <alignment horizontal="left"/>
      <protection locked="0"/>
    </xf>
    <xf numFmtId="182" fontId="12" fillId="0" borderId="6" xfId="4" applyNumberFormat="1" applyFont="1" applyBorder="1" applyAlignment="1" applyProtection="1">
      <alignment horizontal="left"/>
      <protection locked="0"/>
    </xf>
    <xf numFmtId="0" fontId="45" fillId="0" borderId="0" xfId="4" quotePrefix="1" applyFont="1" applyAlignment="1" applyProtection="1">
      <alignment horizontal="left"/>
      <protection locked="0"/>
    </xf>
    <xf numFmtId="184" fontId="46" fillId="27" borderId="1" xfId="126" applyNumberFormat="1" applyFont="1" applyFill="1" applyBorder="1" applyAlignment="1"/>
    <xf numFmtId="184" fontId="46" fillId="27" borderId="5" xfId="126" applyNumberFormat="1" applyFont="1" applyFill="1" applyBorder="1" applyAlignment="1"/>
    <xf numFmtId="0" fontId="45" fillId="0" borderId="6" xfId="4" applyFont="1" applyBorder="1" applyProtection="1">
      <protection locked="0"/>
    </xf>
    <xf numFmtId="0" fontId="45" fillId="0" borderId="6" xfId="4" quotePrefix="1" applyFont="1" applyBorder="1" applyAlignment="1" applyProtection="1">
      <alignment horizontal="left"/>
      <protection locked="0"/>
    </xf>
    <xf numFmtId="184" fontId="46" fillId="0" borderId="1" xfId="126" applyNumberFormat="1" applyFont="1" applyFill="1" applyBorder="1" applyAlignment="1"/>
    <xf numFmtId="184" fontId="46" fillId="0" borderId="5" xfId="126" applyNumberFormat="1" applyFont="1" applyFill="1" applyBorder="1" applyAlignment="1"/>
    <xf numFmtId="0" fontId="45" fillId="0" borderId="6" xfId="4" applyFont="1" applyBorder="1" applyAlignment="1" applyProtection="1">
      <alignment horizontal="left"/>
      <protection locked="0"/>
    </xf>
    <xf numFmtId="0" fontId="48" fillId="0" borderId="6" xfId="4" applyFont="1" applyBorder="1" applyProtection="1">
      <protection locked="0"/>
    </xf>
    <xf numFmtId="41" fontId="46" fillId="0" borderId="1" xfId="126" applyNumberFormat="1" applyFont="1" applyFill="1" applyBorder="1" applyAlignment="1">
      <alignment horizontal="right"/>
    </xf>
    <xf numFmtId="182" fontId="46" fillId="0" borderId="35" xfId="4" applyNumberFormat="1" applyFont="1" applyBorder="1"/>
    <xf numFmtId="182" fontId="46" fillId="0" borderId="36" xfId="4" applyNumberFormat="1" applyFont="1" applyBorder="1"/>
    <xf numFmtId="182" fontId="46" fillId="0" borderId="37" xfId="4" applyNumberFormat="1" applyFont="1" applyBorder="1"/>
    <xf numFmtId="182" fontId="46" fillId="0" borderId="38" xfId="4" applyNumberFormat="1" applyFont="1" applyBorder="1"/>
    <xf numFmtId="182" fontId="46" fillId="0" borderId="39" xfId="4" applyNumberFormat="1" applyFont="1" applyBorder="1"/>
    <xf numFmtId="182" fontId="46" fillId="0" borderId="40" xfId="4" applyNumberFormat="1" applyFont="1" applyBorder="1"/>
    <xf numFmtId="41" fontId="46" fillId="0" borderId="38" xfId="4" applyNumberFormat="1" applyFont="1" applyBorder="1"/>
    <xf numFmtId="185" fontId="49" fillId="0" borderId="7" xfId="4" applyNumberFormat="1" applyFont="1" applyBorder="1" applyProtection="1">
      <protection locked="0"/>
    </xf>
    <xf numFmtId="0" fontId="45" fillId="0" borderId="7" xfId="4" applyFont="1" applyBorder="1" applyProtection="1">
      <protection locked="0"/>
    </xf>
    <xf numFmtId="182" fontId="46" fillId="0" borderId="41" xfId="4" applyNumberFormat="1" applyFont="1" applyBorder="1"/>
    <xf numFmtId="182" fontId="46" fillId="0" borderId="42" xfId="4" applyNumberFormat="1" applyFont="1" applyBorder="1"/>
    <xf numFmtId="182" fontId="46" fillId="0" borderId="43" xfId="4" applyNumberFormat="1" applyFont="1" applyBorder="1"/>
    <xf numFmtId="182" fontId="12" fillId="0" borderId="5" xfId="4" applyNumberFormat="1" applyFont="1" applyBorder="1" applyAlignment="1">
      <alignment horizontal="center"/>
    </xf>
    <xf numFmtId="182" fontId="12" fillId="0" borderId="5" xfId="4" applyNumberFormat="1" applyFont="1" applyBorder="1" applyAlignment="1">
      <alignment horizontal="right"/>
    </xf>
    <xf numFmtId="182" fontId="12" fillId="0" borderId="7" xfId="4" applyNumberFormat="1" applyFont="1" applyBorder="1" applyAlignment="1">
      <alignment horizontal="left"/>
    </xf>
    <xf numFmtId="182" fontId="12" fillId="0" borderId="6" xfId="4" applyNumberFormat="1" applyFont="1" applyBorder="1" applyAlignment="1">
      <alignment horizontal="left"/>
    </xf>
    <xf numFmtId="182" fontId="12" fillId="0" borderId="1" xfId="4" applyNumberFormat="1" applyFont="1" applyBorder="1" applyAlignment="1">
      <alignment horizontal="center"/>
    </xf>
    <xf numFmtId="0" fontId="45" fillId="0" borderId="0" xfId="4" applyFont="1" applyAlignment="1" applyProtection="1">
      <alignment horizontal="left"/>
      <protection locked="0"/>
    </xf>
    <xf numFmtId="0" fontId="45" fillId="0" borderId="0" xfId="4" applyFont="1" applyAlignment="1" applyProtection="1">
      <alignment horizontal="center"/>
      <protection locked="0"/>
    </xf>
    <xf numFmtId="184" fontId="46" fillId="0" borderId="1" xfId="126" applyNumberFormat="1" applyFont="1" applyFill="1" applyBorder="1" applyAlignment="1">
      <alignment horizontal="right"/>
    </xf>
    <xf numFmtId="185" fontId="49" fillId="0" borderId="6" xfId="4" applyNumberFormat="1" applyFont="1" applyBorder="1" applyProtection="1">
      <protection locked="0"/>
    </xf>
    <xf numFmtId="185" fontId="45" fillId="0" borderId="6" xfId="4" applyNumberFormat="1" applyFont="1" applyBorder="1" applyProtection="1">
      <protection locked="0"/>
    </xf>
    <xf numFmtId="182" fontId="46" fillId="0" borderId="38" xfId="4" applyNumberFormat="1" applyFont="1" applyBorder="1" applyAlignment="1">
      <alignment horizontal="right"/>
    </xf>
    <xf numFmtId="182" fontId="46" fillId="0" borderId="41" xfId="4" applyNumberFormat="1" applyFont="1" applyBorder="1" applyAlignment="1">
      <alignment horizontal="right"/>
    </xf>
    <xf numFmtId="182" fontId="46" fillId="0" borderId="0" xfId="4" applyNumberFormat="1" applyFont="1" applyProtection="1">
      <protection locked="0"/>
    </xf>
    <xf numFmtId="0" fontId="10" fillId="0" borderId="0" xfId="4"/>
    <xf numFmtId="0" fontId="46" fillId="0" borderId="46" xfId="128" quotePrefix="1" applyFont="1" applyBorder="1" applyAlignment="1">
      <alignment horizontal="center" vertical="center"/>
    </xf>
    <xf numFmtId="0" fontId="46" fillId="0" borderId="48" xfId="128" applyFont="1" applyBorder="1"/>
    <xf numFmtId="0" fontId="46" fillId="0" borderId="49" xfId="128" applyFont="1" applyBorder="1"/>
    <xf numFmtId="0" fontId="54" fillId="0" borderId="0" xfId="4" applyFont="1" applyAlignment="1">
      <alignment vertical="center"/>
    </xf>
    <xf numFmtId="0" fontId="54" fillId="0" borderId="0" xfId="4" applyFont="1" applyAlignment="1">
      <alignment horizontal="right" vertical="center"/>
    </xf>
    <xf numFmtId="0" fontId="46" fillId="0" borderId="0" xfId="128" applyFont="1" applyAlignment="1">
      <alignment vertical="center"/>
    </xf>
    <xf numFmtId="0" fontId="54" fillId="0" borderId="0" xfId="4" applyFont="1" applyAlignment="1">
      <alignment horizontal="left" vertical="center"/>
    </xf>
    <xf numFmtId="0" fontId="46" fillId="0" borderId="0" xfId="4" applyFont="1" applyAlignment="1">
      <alignment horizontal="right"/>
    </xf>
    <xf numFmtId="186" fontId="56" fillId="0" borderId="0" xfId="130" quotePrefix="1" applyFont="1" applyAlignment="1" applyProtection="1">
      <alignment horizontal="left" vertical="center"/>
      <protection locked="0"/>
    </xf>
    <xf numFmtId="0" fontId="43" fillId="0" borderId="0" xfId="4" applyFont="1"/>
    <xf numFmtId="186" fontId="56" fillId="0" borderId="0" xfId="130" applyFont="1" applyAlignment="1" applyProtection="1">
      <alignment horizontal="left" vertical="center"/>
      <protection locked="0"/>
    </xf>
    <xf numFmtId="186" fontId="54" fillId="0" borderId="0" xfId="130" applyFont="1" applyAlignment="1" applyProtection="1">
      <alignment horizontal="left" vertical="center"/>
      <protection locked="0"/>
    </xf>
    <xf numFmtId="0" fontId="54" fillId="0" borderId="54" xfId="131" applyFont="1" applyBorder="1" applyAlignment="1">
      <alignment horizontal="center" vertical="center"/>
    </xf>
    <xf numFmtId="0" fontId="54" fillId="0" borderId="0" xfId="131" applyFont="1" applyAlignment="1">
      <alignment vertical="center"/>
    </xf>
    <xf numFmtId="0" fontId="21" fillId="0" borderId="0" xfId="131" applyAlignment="1">
      <alignment vertical="center"/>
    </xf>
    <xf numFmtId="0" fontId="54" fillId="0" borderId="48" xfId="131" applyFont="1" applyBorder="1" applyAlignment="1">
      <alignment horizontal="left" vertical="center"/>
    </xf>
    <xf numFmtId="0" fontId="54" fillId="0" borderId="49" xfId="131" applyFont="1" applyBorder="1" applyAlignment="1">
      <alignment horizontal="left" vertical="center"/>
    </xf>
    <xf numFmtId="0" fontId="54" fillId="0" borderId="50" xfId="131" applyFont="1" applyBorder="1" applyAlignment="1">
      <alignment vertical="center"/>
    </xf>
    <xf numFmtId="0" fontId="12" fillId="0" borderId="59" xfId="131" applyFont="1" applyBorder="1" applyAlignment="1">
      <alignment horizontal="center" vertical="center" wrapText="1"/>
    </xf>
    <xf numFmtId="0" fontId="12" fillId="0" borderId="60" xfId="131" applyFont="1" applyBorder="1" applyAlignment="1">
      <alignment horizontal="center" vertical="center" wrapText="1"/>
    </xf>
    <xf numFmtId="43" fontId="12" fillId="27" borderId="13" xfId="126" applyFont="1" applyFill="1" applyBorder="1" applyAlignment="1">
      <alignment vertical="center"/>
    </xf>
    <xf numFmtId="187" fontId="12" fillId="27" borderId="12" xfId="126" applyNumberFormat="1" applyFont="1" applyFill="1" applyBorder="1" applyAlignment="1">
      <alignment vertical="center"/>
    </xf>
    <xf numFmtId="43" fontId="12" fillId="0" borderId="7" xfId="126" applyFont="1" applyBorder="1" applyAlignment="1">
      <alignment vertical="center"/>
    </xf>
    <xf numFmtId="43" fontId="12" fillId="0" borderId="1" xfId="126" applyFont="1" applyBorder="1" applyAlignment="1">
      <alignment vertical="center"/>
    </xf>
    <xf numFmtId="43" fontId="12" fillId="0" borderId="6" xfId="126" applyFont="1" applyFill="1" applyBorder="1" applyAlignment="1">
      <alignment vertical="center"/>
    </xf>
    <xf numFmtId="187" fontId="12" fillId="0" borderId="5" xfId="126" applyNumberFormat="1" applyFont="1" applyFill="1" applyBorder="1" applyAlignment="1">
      <alignment vertical="center"/>
    </xf>
    <xf numFmtId="43" fontId="12" fillId="28" borderId="6" xfId="0" applyNumberFormat="1" applyFont="1" applyFill="1" applyBorder="1">
      <alignment vertical="center"/>
    </xf>
    <xf numFmtId="43" fontId="12" fillId="0" borderId="5" xfId="126" applyFont="1" applyFill="1" applyBorder="1" applyAlignment="1">
      <alignment vertical="center"/>
    </xf>
    <xf numFmtId="0" fontId="12" fillId="0" borderId="65" xfId="131" applyFont="1" applyBorder="1" applyAlignment="1">
      <alignment vertical="center"/>
    </xf>
    <xf numFmtId="43" fontId="12" fillId="27" borderId="7" xfId="126" applyFont="1" applyFill="1" applyBorder="1" applyAlignment="1">
      <alignment vertical="center"/>
    </xf>
    <xf numFmtId="187" fontId="12" fillId="27" borderId="5" xfId="126" applyNumberFormat="1" applyFont="1" applyFill="1" applyBorder="1" applyAlignment="1">
      <alignment vertical="center"/>
    </xf>
    <xf numFmtId="187" fontId="12" fillId="0" borderId="10" xfId="126" applyNumberFormat="1" applyFont="1" applyFill="1" applyBorder="1" applyAlignment="1">
      <alignment vertical="center"/>
    </xf>
    <xf numFmtId="43" fontId="12" fillId="28" borderId="5" xfId="0" applyNumberFormat="1" applyFont="1" applyFill="1" applyBorder="1">
      <alignment vertical="center"/>
    </xf>
    <xf numFmtId="0" fontId="12" fillId="0" borderId="66" xfId="131" applyFont="1" applyBorder="1" applyAlignment="1">
      <alignment vertical="center"/>
    </xf>
    <xf numFmtId="43" fontId="12" fillId="27" borderId="12" xfId="126" applyFont="1" applyFill="1" applyBorder="1" applyAlignment="1">
      <alignment vertical="center"/>
    </xf>
    <xf numFmtId="43" fontId="12" fillId="0" borderId="10" xfId="126" applyFont="1" applyFill="1" applyBorder="1" applyAlignment="1">
      <alignment vertical="center"/>
    </xf>
    <xf numFmtId="43" fontId="12" fillId="29" borderId="5" xfId="126" applyFont="1" applyFill="1" applyBorder="1" applyAlignment="1">
      <alignment vertical="center"/>
    </xf>
    <xf numFmtId="43" fontId="12" fillId="27" borderId="5" xfId="126" applyFont="1" applyFill="1" applyBorder="1" applyAlignment="1">
      <alignment vertical="center"/>
    </xf>
    <xf numFmtId="43" fontId="12" fillId="29" borderId="7" xfId="126" applyFont="1" applyFill="1" applyBorder="1" applyAlignment="1">
      <alignment vertical="center"/>
    </xf>
    <xf numFmtId="43" fontId="12" fillId="29" borderId="1" xfId="126" applyFont="1" applyFill="1" applyBorder="1" applyAlignment="1">
      <alignment vertical="center"/>
    </xf>
    <xf numFmtId="43" fontId="12" fillId="29" borderId="6" xfId="126" applyFont="1" applyFill="1" applyBorder="1" applyAlignment="1">
      <alignment vertical="center"/>
    </xf>
    <xf numFmtId="43" fontId="12" fillId="0" borderId="12" xfId="126" applyFont="1" applyFill="1" applyBorder="1" applyAlignment="1">
      <alignment vertical="center"/>
    </xf>
    <xf numFmtId="0" fontId="12" fillId="0" borderId="67" xfId="131" applyFont="1" applyBorder="1" applyAlignment="1">
      <alignment vertical="center"/>
    </xf>
    <xf numFmtId="0" fontId="12" fillId="0" borderId="68" xfId="131" applyFont="1" applyBorder="1" applyAlignment="1">
      <alignment vertical="center"/>
    </xf>
    <xf numFmtId="43" fontId="12" fillId="0" borderId="69" xfId="126" applyFont="1" applyBorder="1" applyAlignment="1">
      <alignment vertical="center"/>
    </xf>
    <xf numFmtId="43" fontId="12" fillId="0" borderId="60" xfId="126" applyFont="1" applyBorder="1" applyAlignment="1">
      <alignment vertical="center"/>
    </xf>
    <xf numFmtId="43" fontId="12" fillId="0" borderId="67" xfId="126" applyFont="1" applyFill="1" applyBorder="1" applyAlignment="1">
      <alignment vertical="center"/>
    </xf>
    <xf numFmtId="43" fontId="12" fillId="29" borderId="59" xfId="126" applyFont="1" applyFill="1" applyBorder="1" applyAlignment="1">
      <alignment vertical="center"/>
    </xf>
    <xf numFmtId="0" fontId="54" fillId="0" borderId="0" xfId="131" applyFont="1" applyAlignment="1">
      <alignment horizontal="left" vertical="center"/>
    </xf>
    <xf numFmtId="0" fontId="54" fillId="0" borderId="0" xfId="131" applyFont="1" applyAlignment="1">
      <alignment horizontal="right" vertical="center"/>
    </xf>
    <xf numFmtId="0" fontId="54" fillId="0" borderId="0" xfId="131" applyFont="1"/>
    <xf numFmtId="0" fontId="54" fillId="0" borderId="0" xfId="131" applyFont="1" applyAlignment="1">
      <alignment horizontal="right"/>
    </xf>
    <xf numFmtId="0" fontId="54" fillId="0" borderId="0" xfId="131" quotePrefix="1" applyFont="1" applyAlignment="1">
      <alignment vertical="center"/>
    </xf>
    <xf numFmtId="0" fontId="46" fillId="0" borderId="0" xfId="131" applyFont="1" applyAlignment="1">
      <alignment vertical="center"/>
    </xf>
    <xf numFmtId="183" fontId="46" fillId="0" borderId="0" xfId="131" applyNumberFormat="1" applyFont="1" applyAlignment="1">
      <alignment vertical="center"/>
    </xf>
    <xf numFmtId="0" fontId="46" fillId="0" borderId="0" xfId="35" applyFont="1"/>
    <xf numFmtId="49" fontId="46" fillId="0" borderId="0" xfId="35" applyNumberFormat="1" applyFont="1"/>
    <xf numFmtId="0" fontId="47" fillId="0" borderId="0" xfId="35" applyFont="1"/>
    <xf numFmtId="0" fontId="12" fillId="0" borderId="0" xfId="35" applyFont="1"/>
    <xf numFmtId="0" fontId="46" fillId="0" borderId="0" xfId="35" applyFont="1" applyAlignment="1">
      <alignment wrapText="1"/>
    </xf>
    <xf numFmtId="21" fontId="46" fillId="0" borderId="0" xfId="35" applyNumberFormat="1" applyFont="1"/>
    <xf numFmtId="0" fontId="46" fillId="0" borderId="70" xfId="35" applyFont="1" applyBorder="1" applyAlignment="1">
      <alignment horizontal="center" vertical="center" wrapText="1"/>
    </xf>
    <xf numFmtId="0" fontId="46" fillId="0" borderId="0" xfId="35" applyFont="1" applyAlignment="1">
      <alignment horizontal="center" vertical="center" wrapText="1"/>
    </xf>
    <xf numFmtId="0" fontId="46" fillId="0" borderId="0" xfId="35" applyFont="1" applyAlignment="1">
      <alignment horizontal="justify" wrapText="1"/>
    </xf>
    <xf numFmtId="0" fontId="58" fillId="0" borderId="0" xfId="35" applyFont="1"/>
    <xf numFmtId="0" fontId="54" fillId="0" borderId="71" xfId="35" applyFont="1" applyBorder="1" applyAlignment="1">
      <alignment horizontal="center"/>
    </xf>
    <xf numFmtId="0" fontId="59" fillId="0" borderId="0" xfId="127" applyFont="1">
      <alignment vertical="center"/>
    </xf>
    <xf numFmtId="0" fontId="46" fillId="0" borderId="70" xfId="35" applyFont="1" applyBorder="1" applyAlignment="1">
      <alignment horizontal="center"/>
    </xf>
    <xf numFmtId="0" fontId="58" fillId="0" borderId="75" xfId="35" applyFont="1" applyBorder="1"/>
    <xf numFmtId="0" fontId="58" fillId="0" borderId="76" xfId="35" applyFont="1" applyBorder="1"/>
    <xf numFmtId="0" fontId="54" fillId="0" borderId="70" xfId="35" applyFont="1" applyBorder="1" applyAlignment="1">
      <alignment horizontal="center"/>
    </xf>
    <xf numFmtId="0" fontId="47" fillId="0" borderId="0" xfId="35" applyFont="1" applyAlignment="1">
      <alignment horizontal="center" vertical="center" wrapText="1"/>
    </xf>
    <xf numFmtId="0" fontId="46" fillId="0" borderId="0" xfId="35" applyFont="1" applyAlignment="1">
      <alignment horizontal="center" vertical="center"/>
    </xf>
    <xf numFmtId="0" fontId="46" fillId="0" borderId="69" xfId="35" applyFont="1" applyBorder="1" applyAlignment="1">
      <alignment horizontal="distributed" vertical="center" wrapText="1" justifyLastLine="1"/>
    </xf>
    <xf numFmtId="0" fontId="46" fillId="0" borderId="83" xfId="35" applyFont="1" applyBorder="1" applyAlignment="1">
      <alignment horizontal="distributed" vertical="center" wrapText="1" justifyLastLine="1"/>
    </xf>
    <xf numFmtId="0" fontId="46" fillId="0" borderId="61" xfId="35" applyFont="1" applyBorder="1" applyAlignment="1">
      <alignment horizontal="distributed" vertical="center" wrapText="1" justifyLastLine="1"/>
    </xf>
    <xf numFmtId="0" fontId="61" fillId="0" borderId="79" xfId="35" applyFont="1" applyBorder="1" applyAlignment="1">
      <alignment horizontal="distributed" vertical="center" wrapText="1" indent="2"/>
    </xf>
    <xf numFmtId="41" fontId="12" fillId="0" borderId="84" xfId="35" applyNumberFormat="1" applyFont="1" applyBorder="1" applyAlignment="1">
      <alignment horizontal="right" vertical="center"/>
    </xf>
    <xf numFmtId="41" fontId="12" fillId="0" borderId="0" xfId="35" applyNumberFormat="1" applyFont="1" applyAlignment="1">
      <alignment horizontal="right" vertical="center"/>
    </xf>
    <xf numFmtId="0" fontId="58" fillId="0" borderId="0" xfId="35" applyFont="1" applyAlignment="1">
      <alignment horizontal="center" vertical="center"/>
    </xf>
    <xf numFmtId="0" fontId="46" fillId="0" borderId="79" xfId="35" applyFont="1" applyBorder="1" applyAlignment="1">
      <alignment horizontal="distributed" vertical="center" wrapText="1" indent="2"/>
    </xf>
    <xf numFmtId="0" fontId="58" fillId="0" borderId="0" xfId="35" applyFont="1" applyAlignment="1">
      <alignment vertical="center"/>
    </xf>
    <xf numFmtId="0" fontId="46" fillId="0" borderId="0" xfId="35" applyFont="1" applyAlignment="1">
      <alignment horizontal="left" vertical="top" wrapText="1"/>
    </xf>
    <xf numFmtId="0" fontId="58" fillId="0" borderId="0" xfId="35" applyFont="1" applyAlignment="1">
      <alignment vertical="top"/>
    </xf>
    <xf numFmtId="0" fontId="62" fillId="0" borderId="0" xfId="35" applyFont="1"/>
    <xf numFmtId="0" fontId="63" fillId="0" borderId="0" xfId="35" applyFont="1"/>
    <xf numFmtId="0" fontId="62" fillId="0" borderId="0" xfId="35" applyFont="1" applyAlignment="1">
      <alignment wrapText="1"/>
    </xf>
    <xf numFmtId="0" fontId="16" fillId="0" borderId="0" xfId="35" applyFont="1"/>
    <xf numFmtId="21" fontId="16" fillId="0" borderId="0" xfId="35" applyNumberFormat="1" applyFont="1"/>
    <xf numFmtId="0" fontId="62" fillId="0" borderId="70" xfId="35" applyFont="1" applyBorder="1" applyAlignment="1">
      <alignment horizontal="center" vertical="center" wrapText="1"/>
    </xf>
    <xf numFmtId="0" fontId="62" fillId="0" borderId="0" xfId="35" applyFont="1" applyAlignment="1">
      <alignment horizontal="center" vertical="center" wrapText="1"/>
    </xf>
    <xf numFmtId="0" fontId="62" fillId="0" borderId="0" xfId="35" applyFont="1" applyAlignment="1">
      <alignment horizontal="justify" wrapText="1"/>
    </xf>
    <xf numFmtId="0" fontId="64" fillId="0" borderId="71" xfId="35" applyFont="1" applyBorder="1" applyAlignment="1">
      <alignment horizontal="center"/>
    </xf>
    <xf numFmtId="0" fontId="64" fillId="0" borderId="72" xfId="35" applyFont="1" applyBorder="1" applyAlignment="1">
      <alignment horizontal="center"/>
    </xf>
    <xf numFmtId="0" fontId="65" fillId="0" borderId="0" xfId="127" applyFont="1">
      <alignment vertical="center"/>
    </xf>
    <xf numFmtId="0" fontId="21" fillId="0" borderId="0" xfId="35"/>
    <xf numFmtId="0" fontId="62" fillId="0" borderId="70" xfId="35" applyFont="1" applyBorder="1" applyAlignment="1">
      <alignment horizontal="center"/>
    </xf>
    <xf numFmtId="0" fontId="62" fillId="0" borderId="74" xfId="35" applyFont="1" applyBorder="1" applyAlignment="1">
      <alignment horizontal="left" vertical="center"/>
    </xf>
    <xf numFmtId="0" fontId="66" fillId="0" borderId="75" xfId="35" applyFont="1" applyBorder="1"/>
    <xf numFmtId="0" fontId="64" fillId="0" borderId="70" xfId="35" applyFont="1" applyBorder="1" applyAlignment="1">
      <alignment horizontal="center"/>
    </xf>
    <xf numFmtId="0" fontId="58" fillId="0" borderId="85" xfId="35" applyFont="1" applyBorder="1"/>
    <xf numFmtId="0" fontId="46" fillId="0" borderId="0" xfId="35" applyFont="1" applyAlignment="1">
      <alignment horizontal="center" wrapText="1"/>
    </xf>
    <xf numFmtId="0" fontId="62" fillId="0" borderId="45" xfId="35" applyFont="1" applyBorder="1" applyAlignment="1">
      <alignment horizontal="distributed" vertical="center" wrapText="1" justifyLastLine="1"/>
    </xf>
    <xf numFmtId="0" fontId="62" fillId="0" borderId="87" xfId="35" applyFont="1" applyBorder="1" applyAlignment="1">
      <alignment horizontal="distributed" vertical="center" wrapText="1" justifyLastLine="1"/>
    </xf>
    <xf numFmtId="0" fontId="52" fillId="0" borderId="0" xfId="35" applyFont="1" applyAlignment="1">
      <alignment horizontal="center" vertical="center"/>
    </xf>
    <xf numFmtId="41" fontId="70" fillId="0" borderId="0" xfId="35" applyNumberFormat="1" applyFont="1" applyAlignment="1">
      <alignment horizontal="right" vertical="center"/>
    </xf>
    <xf numFmtId="0" fontId="21" fillId="0" borderId="0" xfId="35" applyAlignment="1">
      <alignment horizontal="center" vertical="center"/>
    </xf>
    <xf numFmtId="0" fontId="62" fillId="0" borderId="79" xfId="35" applyFont="1" applyBorder="1" applyAlignment="1">
      <alignment horizontal="distributed" vertical="center" indent="6"/>
    </xf>
    <xf numFmtId="0" fontId="62" fillId="0" borderId="79" xfId="35" applyFont="1" applyBorder="1" applyAlignment="1">
      <alignment horizontal="distributed" vertical="center" wrapText="1" indent="6"/>
    </xf>
    <xf numFmtId="0" fontId="21" fillId="0" borderId="0" xfId="35" applyAlignment="1">
      <alignment vertical="center"/>
    </xf>
    <xf numFmtId="0" fontId="62" fillId="0" borderId="0" xfId="35" applyFont="1" applyAlignment="1">
      <alignment horizontal="left" vertical="top" wrapText="1"/>
    </xf>
    <xf numFmtId="0" fontId="21" fillId="0" borderId="0" xfId="35" applyAlignment="1">
      <alignment vertical="top"/>
    </xf>
    <xf numFmtId="0" fontId="66" fillId="0" borderId="0" xfId="35" applyFont="1"/>
    <xf numFmtId="49" fontId="44" fillId="0" borderId="0" xfId="35" applyNumberFormat="1" applyFont="1"/>
    <xf numFmtId="49" fontId="16" fillId="0" borderId="0" xfId="35" applyNumberFormat="1" applyFont="1"/>
    <xf numFmtId="0" fontId="67" fillId="0" borderId="0" xfId="35" applyFont="1"/>
    <xf numFmtId="0" fontId="72" fillId="0" borderId="0" xfId="35" applyFont="1"/>
    <xf numFmtId="0" fontId="11" fillId="0" borderId="71" xfId="35" applyFont="1" applyBorder="1" applyAlignment="1">
      <alignment horizontal="center"/>
    </xf>
    <xf numFmtId="0" fontId="72" fillId="0" borderId="70" xfId="35" applyFont="1" applyBorder="1" applyAlignment="1">
      <alignment horizontal="center"/>
    </xf>
    <xf numFmtId="0" fontId="72" fillId="0" borderId="75" xfId="35" applyFont="1" applyBorder="1"/>
    <xf numFmtId="0" fontId="11" fillId="0" borderId="70" xfId="35" applyFont="1" applyBorder="1" applyAlignment="1">
      <alignment horizontal="center"/>
    </xf>
    <xf numFmtId="0" fontId="62" fillId="0" borderId="82" xfId="35" applyFont="1" applyBorder="1" applyAlignment="1">
      <alignment horizontal="distributed" vertical="center" wrapText="1" justifyLastLine="1"/>
    </xf>
    <xf numFmtId="0" fontId="62" fillId="0" borderId="61" xfId="35" applyFont="1" applyBorder="1" applyAlignment="1">
      <alignment horizontal="distributed" vertical="center" wrapText="1" justifyLastLine="1"/>
    </xf>
    <xf numFmtId="0" fontId="69" fillId="0" borderId="79" xfId="35" applyFont="1" applyBorder="1" applyAlignment="1">
      <alignment horizontal="distributed" vertical="center" wrapText="1" indent="2"/>
    </xf>
    <xf numFmtId="41" fontId="73" fillId="0" borderId="84" xfId="35" applyNumberFormat="1" applyFont="1" applyBorder="1" applyAlignment="1">
      <alignment horizontal="right" vertical="center"/>
    </xf>
    <xf numFmtId="41" fontId="73" fillId="0" borderId="0" xfId="35" applyNumberFormat="1" applyFont="1" applyAlignment="1">
      <alignment horizontal="right" vertical="center"/>
    </xf>
    <xf numFmtId="0" fontId="62" fillId="0" borderId="79" xfId="35" applyFont="1" applyBorder="1" applyAlignment="1">
      <alignment horizontal="distributed" vertical="center" wrapText="1" indent="2"/>
    </xf>
    <xf numFmtId="41" fontId="16" fillId="0" borderId="84" xfId="35" applyNumberFormat="1" applyFont="1" applyBorder="1" applyAlignment="1">
      <alignment horizontal="right" vertical="center"/>
    </xf>
    <xf numFmtId="41" fontId="16" fillId="0" borderId="0" xfId="35" applyNumberFormat="1" applyFont="1" applyAlignment="1">
      <alignment horizontal="right" vertical="center"/>
    </xf>
    <xf numFmtId="0" fontId="74" fillId="0" borderId="0" xfId="35" applyFont="1"/>
    <xf numFmtId="0" fontId="62" fillId="0" borderId="46" xfId="35" applyFont="1" applyBorder="1" applyAlignment="1">
      <alignment horizontal="distributed" vertical="center" wrapText="1" justifyLastLine="1"/>
    </xf>
    <xf numFmtId="0" fontId="69" fillId="0" borderId="79" xfId="35" applyFont="1" applyBorder="1" applyAlignment="1">
      <alignment horizontal="distributed" vertical="center" wrapText="1" indent="6"/>
    </xf>
    <xf numFmtId="0" fontId="62" fillId="0" borderId="58" xfId="35" applyFont="1" applyBorder="1" applyAlignment="1">
      <alignment horizontal="distributed" vertical="center" wrapText="1" indent="6"/>
    </xf>
    <xf numFmtId="41" fontId="73" fillId="0" borderId="48" xfId="35" applyNumberFormat="1" applyFont="1" applyBorder="1" applyAlignment="1">
      <alignment horizontal="right" vertical="center"/>
    </xf>
    <xf numFmtId="0" fontId="66" fillId="0" borderId="76" xfId="35" applyFont="1" applyBorder="1"/>
    <xf numFmtId="41" fontId="62" fillId="0" borderId="84" xfId="35" applyNumberFormat="1" applyFont="1" applyBorder="1" applyAlignment="1">
      <alignment horizontal="distributed" vertical="center" wrapText="1" justifyLastLine="1"/>
    </xf>
    <xf numFmtId="41" fontId="62" fillId="0" borderId="0" xfId="35" applyNumberFormat="1" applyFont="1" applyAlignment="1">
      <alignment horizontal="distributed" vertical="center" wrapText="1" justifyLastLine="1"/>
    </xf>
    <xf numFmtId="188" fontId="16" fillId="0" borderId="84" xfId="35" applyNumberFormat="1" applyFont="1" applyBorder="1" applyAlignment="1">
      <alignment horizontal="right" vertical="center"/>
    </xf>
    <xf numFmtId="188" fontId="16" fillId="0" borderId="0" xfId="35" applyNumberFormat="1" applyFont="1" applyAlignment="1">
      <alignment horizontal="right" vertical="center"/>
    </xf>
    <xf numFmtId="189" fontId="16" fillId="0" borderId="0" xfId="35" applyNumberFormat="1" applyFont="1" applyAlignment="1">
      <alignment horizontal="right" vertical="center"/>
    </xf>
    <xf numFmtId="0" fontId="62" fillId="0" borderId="44" xfId="35" applyFont="1" applyBorder="1" applyAlignment="1">
      <alignment horizontal="distributed" vertical="center" wrapText="1" justifyLastLine="1"/>
    </xf>
    <xf numFmtId="0" fontId="69" fillId="0" borderId="79" xfId="35" applyFont="1" applyBorder="1" applyAlignment="1">
      <alignment horizontal="distributed" vertical="center" wrapText="1" justifyLastLine="1"/>
    </xf>
    <xf numFmtId="0" fontId="62" fillId="0" borderId="79" xfId="35" applyFont="1" applyBorder="1" applyAlignment="1">
      <alignment horizontal="distributed" vertical="center" wrapText="1" justifyLastLine="1"/>
    </xf>
    <xf numFmtId="0" fontId="62" fillId="0" borderId="89" xfId="35" applyFont="1" applyBorder="1" applyAlignment="1">
      <alignment horizontal="center" vertical="center" wrapText="1"/>
    </xf>
    <xf numFmtId="0" fontId="62" fillId="0" borderId="79" xfId="35" applyFont="1" applyBorder="1" applyAlignment="1">
      <alignment horizontal="left" vertical="center" wrapText="1" indent="1"/>
    </xf>
    <xf numFmtId="41" fontId="76" fillId="0" borderId="84" xfId="35" applyNumberFormat="1" applyFont="1" applyBorder="1" applyAlignment="1">
      <alignment horizontal="right" vertical="center"/>
    </xf>
    <xf numFmtId="0" fontId="46" fillId="0" borderId="1" xfId="32" applyFont="1" applyBorder="1" applyAlignment="1">
      <alignment horizontal="distributed"/>
    </xf>
    <xf numFmtId="0" fontId="46" fillId="0" borderId="0" xfId="32" applyFont="1" applyAlignment="1">
      <alignment horizontal="distributed"/>
    </xf>
    <xf numFmtId="0" fontId="46" fillId="0" borderId="0" xfId="32" applyFont="1"/>
    <xf numFmtId="0" fontId="10" fillId="0" borderId="0" xfId="32"/>
    <xf numFmtId="0" fontId="46" fillId="0" borderId="4" xfId="32" applyFont="1" applyBorder="1" applyAlignment="1">
      <alignment horizontal="distributed"/>
    </xf>
    <xf numFmtId="0" fontId="46" fillId="0" borderId="12" xfId="32" applyFont="1" applyBorder="1"/>
    <xf numFmtId="0" fontId="46" fillId="0" borderId="8" xfId="32" applyFont="1" applyBorder="1"/>
    <xf numFmtId="0" fontId="10" fillId="0" borderId="8" xfId="32" applyBorder="1"/>
    <xf numFmtId="0" fontId="79" fillId="0" borderId="0" xfId="32" applyFont="1"/>
    <xf numFmtId="0" fontId="54" fillId="0" borderId="49" xfId="32" applyFont="1" applyBorder="1" applyAlignment="1">
      <alignment horizontal="left"/>
    </xf>
    <xf numFmtId="0" fontId="10" fillId="0" borderId="49" xfId="32" applyBorder="1" applyAlignment="1">
      <alignment horizontal="centerContinuous"/>
    </xf>
    <xf numFmtId="0" fontId="10" fillId="0" borderId="0" xfId="32" applyAlignment="1">
      <alignment horizontal="centerContinuous"/>
    </xf>
    <xf numFmtId="0" fontId="10" fillId="0" borderId="0" xfId="32" applyAlignment="1">
      <alignment horizontal="left"/>
    </xf>
    <xf numFmtId="0" fontId="46" fillId="0" borderId="49" xfId="132" applyFont="1" applyBorder="1" applyAlignment="1">
      <alignment horizontal="right"/>
    </xf>
    <xf numFmtId="0" fontId="46" fillId="0" borderId="1" xfId="32" applyFont="1" applyBorder="1" applyAlignment="1">
      <alignment horizontal="centerContinuous" vertical="center"/>
    </xf>
    <xf numFmtId="0" fontId="46" fillId="0" borderId="60" xfId="32" applyFont="1" applyBorder="1" applyAlignment="1">
      <alignment horizontal="center" vertical="center" wrapText="1"/>
    </xf>
    <xf numFmtId="0" fontId="46" fillId="0" borderId="60" xfId="32" applyFont="1" applyBorder="1" applyAlignment="1">
      <alignment horizontal="center" vertical="center"/>
    </xf>
    <xf numFmtId="0" fontId="46" fillId="0" borderId="69" xfId="32" applyFont="1" applyBorder="1" applyAlignment="1">
      <alignment horizontal="center" vertical="center" wrapText="1"/>
    </xf>
    <xf numFmtId="0" fontId="46" fillId="0" borderId="59" xfId="32" applyFont="1" applyBorder="1" applyAlignment="1">
      <alignment horizontal="center" vertical="center" wrapText="1"/>
    </xf>
    <xf numFmtId="0" fontId="46" fillId="0" borderId="97" xfId="32" applyFont="1" applyBorder="1" applyAlignment="1">
      <alignment horizontal="center" vertical="center"/>
    </xf>
    <xf numFmtId="0" fontId="84" fillId="0" borderId="69" xfId="32" applyFont="1" applyBorder="1" applyAlignment="1">
      <alignment horizontal="center" vertical="center"/>
    </xf>
    <xf numFmtId="0" fontId="84" fillId="0" borderId="69" xfId="32" applyFont="1" applyBorder="1" applyAlignment="1">
      <alignment horizontal="center" vertical="center" wrapText="1"/>
    </xf>
    <xf numFmtId="0" fontId="84" fillId="0" borderId="59" xfId="32" applyFont="1" applyBorder="1" applyAlignment="1">
      <alignment horizontal="center" vertical="center" wrapText="1"/>
    </xf>
    <xf numFmtId="0" fontId="54" fillId="0" borderId="1" xfId="32" applyFont="1" applyBorder="1" applyAlignment="1">
      <alignment horizontal="center" vertical="center"/>
    </xf>
    <xf numFmtId="0" fontId="46" fillId="0" borderId="8" xfId="32" applyFont="1" applyBorder="1" applyAlignment="1">
      <alignment horizontal="center" vertical="center"/>
    </xf>
    <xf numFmtId="41" fontId="54" fillId="0" borderId="1" xfId="32" applyNumberFormat="1" applyFont="1" applyBorder="1" applyAlignment="1">
      <alignment vertical="center"/>
    </xf>
    <xf numFmtId="0" fontId="54" fillId="0" borderId="8" xfId="32" applyFont="1" applyBorder="1" applyAlignment="1">
      <alignment horizontal="center" vertical="center"/>
    </xf>
    <xf numFmtId="0" fontId="54" fillId="0" borderId="67" xfId="32" applyFont="1" applyBorder="1" applyAlignment="1">
      <alignment horizontal="center" vertical="center"/>
    </xf>
    <xf numFmtId="41" fontId="54" fillId="0" borderId="60" xfId="32" applyNumberFormat="1" applyFont="1" applyBorder="1" applyAlignment="1">
      <alignment vertical="center"/>
    </xf>
    <xf numFmtId="0" fontId="46" fillId="0" borderId="0" xfId="32" applyFont="1" applyAlignment="1">
      <alignment horizontal="left" vertical="center"/>
    </xf>
    <xf numFmtId="0" fontId="54" fillId="0" borderId="0" xfId="32" applyFont="1"/>
    <xf numFmtId="0" fontId="46" fillId="0" borderId="0" xfId="32" applyFont="1" applyAlignment="1">
      <alignment vertical="center"/>
    </xf>
    <xf numFmtId="0" fontId="46" fillId="0" borderId="0" xfId="32" applyFont="1" applyAlignment="1">
      <alignment horizontal="left"/>
    </xf>
    <xf numFmtId="0" fontId="46" fillId="0" borderId="0" xfId="32" applyFont="1" applyAlignment="1">
      <alignment horizontal="center"/>
    </xf>
    <xf numFmtId="0" fontId="46" fillId="0" borderId="0" xfId="32" applyFont="1" applyAlignment="1">
      <alignment wrapText="1"/>
    </xf>
    <xf numFmtId="0" fontId="46" fillId="0" borderId="0" xfId="32" applyFont="1" applyAlignment="1">
      <alignment vertical="center" wrapText="1"/>
    </xf>
    <xf numFmtId="0" fontId="10" fillId="0" borderId="0" xfId="32" applyAlignment="1">
      <alignment vertical="center" wrapText="1"/>
    </xf>
    <xf numFmtId="0" fontId="46" fillId="0" borderId="54" xfId="128" applyFont="1" applyBorder="1" applyAlignment="1">
      <alignment horizontal="center" vertical="center"/>
    </xf>
    <xf numFmtId="0" fontId="46" fillId="0" borderId="0" xfId="128" applyFont="1" applyAlignment="1">
      <alignment horizontal="center" vertical="center"/>
    </xf>
    <xf numFmtId="0" fontId="46" fillId="0" borderId="54" xfId="128" quotePrefix="1" applyFont="1" applyBorder="1" applyAlignment="1">
      <alignment horizontal="center" vertical="center"/>
    </xf>
    <xf numFmtId="0" fontId="46" fillId="0" borderId="48" xfId="128" quotePrefix="1" applyFont="1" applyBorder="1" applyAlignment="1">
      <alignment horizontal="left" vertical="center"/>
    </xf>
    <xf numFmtId="0" fontId="46" fillId="0" borderId="49" xfId="128" quotePrefix="1" applyFont="1" applyBorder="1" applyAlignment="1">
      <alignment horizontal="left" vertical="center"/>
    </xf>
    <xf numFmtId="0" fontId="92" fillId="0" borderId="0" xfId="128" applyFont="1" applyAlignment="1">
      <alignment horizontal="center" vertical="center"/>
    </xf>
    <xf numFmtId="0" fontId="91" fillId="0" borderId="0" xfId="128" applyFont="1" applyAlignment="1">
      <alignment vertical="center"/>
    </xf>
    <xf numFmtId="0" fontId="12" fillId="0" borderId="0" xfId="128" applyFont="1" applyAlignment="1">
      <alignment vertical="center"/>
    </xf>
    <xf numFmtId="0" fontId="12" fillId="0" borderId="8" xfId="128" applyFont="1" applyBorder="1" applyAlignment="1">
      <alignment vertical="center"/>
    </xf>
    <xf numFmtId="0" fontId="46" fillId="0" borderId="6" xfId="128" applyFont="1" applyBorder="1" applyAlignment="1">
      <alignment horizontal="left" vertical="center"/>
    </xf>
    <xf numFmtId="0" fontId="12" fillId="0" borderId="6" xfId="128" applyFont="1" applyBorder="1" applyAlignment="1">
      <alignment horizontal="left" vertical="center"/>
    </xf>
    <xf numFmtId="0" fontId="10" fillId="0" borderId="6" xfId="32" applyBorder="1"/>
    <xf numFmtId="0" fontId="12" fillId="0" borderId="12" xfId="128" applyFont="1" applyBorder="1" applyAlignment="1">
      <alignment vertical="center"/>
    </xf>
    <xf numFmtId="0" fontId="62" fillId="0" borderId="6" xfId="128" applyFont="1" applyBorder="1" applyAlignment="1">
      <alignment horizontal="left" vertical="center"/>
    </xf>
    <xf numFmtId="0" fontId="12" fillId="0" borderId="6" xfId="128" applyFont="1" applyBorder="1" applyAlignment="1">
      <alignment vertical="center"/>
    </xf>
    <xf numFmtId="0" fontId="12" fillId="0" borderId="67" xfId="128" applyFont="1" applyBorder="1" applyAlignment="1">
      <alignment horizontal="left" vertical="center"/>
    </xf>
    <xf numFmtId="0" fontId="62" fillId="0" borderId="0" xfId="128" applyFont="1" applyAlignment="1">
      <alignment vertical="center"/>
    </xf>
    <xf numFmtId="0" fontId="62" fillId="0" borderId="0" xfId="128" applyFont="1" applyAlignment="1">
      <alignment horizontal="center" vertical="center"/>
    </xf>
    <xf numFmtId="0" fontId="62" fillId="0" borderId="0" xfId="128" applyFont="1" applyAlignment="1">
      <alignment horizontal="left" vertical="center"/>
    </xf>
    <xf numFmtId="0" fontId="62" fillId="0" borderId="0" xfId="128" applyFont="1" applyAlignment="1">
      <alignment horizontal="right" vertical="center"/>
    </xf>
    <xf numFmtId="0" fontId="62" fillId="0" borderId="0" xfId="128" applyFont="1"/>
    <xf numFmtId="0" fontId="62" fillId="0" borderId="0" xfId="128" quotePrefix="1" applyFont="1" applyAlignment="1">
      <alignment horizontal="left"/>
    </xf>
    <xf numFmtId="0" fontId="62" fillId="0" borderId="0" xfId="128" applyFont="1" applyAlignment="1">
      <alignment horizontal="right"/>
    </xf>
    <xf numFmtId="0" fontId="62" fillId="0" borderId="0" xfId="128" quotePrefix="1" applyFont="1" applyAlignment="1">
      <alignment horizontal="left" vertical="center"/>
    </xf>
    <xf numFmtId="0" fontId="46" fillId="0" borderId="0" xfId="128" applyFont="1"/>
    <xf numFmtId="0" fontId="12" fillId="0" borderId="0" xfId="128" applyFont="1" applyAlignment="1">
      <alignment horizontal="left" vertical="center"/>
    </xf>
    <xf numFmtId="0" fontId="46" fillId="0" borderId="102" xfId="133" applyFont="1" applyBorder="1" applyAlignment="1" applyProtection="1">
      <alignment horizontal="distributed" vertical="center"/>
      <protection locked="0"/>
    </xf>
    <xf numFmtId="0" fontId="46" fillId="0" borderId="0" xfId="133" applyFont="1" applyProtection="1">
      <protection locked="0"/>
    </xf>
    <xf numFmtId="0" fontId="10" fillId="0" borderId="0" xfId="133" applyProtection="1">
      <protection locked="0"/>
    </xf>
    <xf numFmtId="0" fontId="46" fillId="0" borderId="103" xfId="133" applyFont="1" applyBorder="1"/>
    <xf numFmtId="0" fontId="46" fillId="0" borderId="104" xfId="133" applyFont="1" applyBorder="1" applyProtection="1">
      <protection locked="0"/>
    </xf>
    <xf numFmtId="14" fontId="46" fillId="0" borderId="104" xfId="133" applyNumberFormat="1" applyFont="1" applyBorder="1" applyProtection="1">
      <protection locked="0"/>
    </xf>
    <xf numFmtId="0" fontId="94" fillId="0" borderId="105" xfId="133" applyFont="1" applyBorder="1" applyAlignment="1">
      <alignment horizontal="right"/>
    </xf>
    <xf numFmtId="0" fontId="46" fillId="0" borderId="50" xfId="133" applyFont="1" applyBorder="1" applyProtection="1">
      <protection locked="0"/>
    </xf>
    <xf numFmtId="0" fontId="46" fillId="0" borderId="106" xfId="133" applyFont="1" applyBorder="1" applyAlignment="1" applyProtection="1">
      <alignment vertical="center"/>
      <protection locked="0"/>
    </xf>
    <xf numFmtId="0" fontId="46" fillId="0" borderId="107" xfId="133" applyFont="1" applyBorder="1" applyAlignment="1" applyProtection="1">
      <alignment vertical="center"/>
      <protection locked="0"/>
    </xf>
    <xf numFmtId="0" fontId="46" fillId="0" borderId="0" xfId="133" applyFont="1" applyAlignment="1" applyProtection="1">
      <alignment shrinkToFit="1"/>
      <protection locked="0"/>
    </xf>
    <xf numFmtId="0" fontId="46" fillId="0" borderId="114" xfId="133" applyFont="1" applyBorder="1" applyAlignment="1" applyProtection="1">
      <alignment vertical="center"/>
      <protection locked="0"/>
    </xf>
    <xf numFmtId="0" fontId="46" fillId="0" borderId="115" xfId="133" applyFont="1" applyBorder="1" applyProtection="1">
      <protection locked="0"/>
    </xf>
    <xf numFmtId="0" fontId="46" fillId="0" borderId="0" xfId="133" applyFont="1" applyAlignment="1" applyProtection="1">
      <alignment horizontal="center" vertical="center" wrapText="1"/>
      <protection locked="0"/>
    </xf>
    <xf numFmtId="0" fontId="46" fillId="0" borderId="116" xfId="133" applyFont="1" applyBorder="1" applyAlignment="1" applyProtection="1">
      <alignment horizontal="center" vertical="top"/>
      <protection locked="0"/>
    </xf>
    <xf numFmtId="0" fontId="46" fillId="0" borderId="117" xfId="133" applyFont="1" applyBorder="1" applyAlignment="1" applyProtection="1">
      <alignment horizontal="center" vertical="top"/>
      <protection locked="0"/>
    </xf>
    <xf numFmtId="0" fontId="46" fillId="0" borderId="118" xfId="133" applyFont="1" applyBorder="1" applyAlignment="1" applyProtection="1">
      <alignment horizontal="center" vertical="top"/>
      <protection locked="0"/>
    </xf>
    <xf numFmtId="0" fontId="46" fillId="0" borderId="116" xfId="133" applyFont="1" applyBorder="1" applyProtection="1">
      <protection locked="0"/>
    </xf>
    <xf numFmtId="0" fontId="46" fillId="0" borderId="119" xfId="133" applyFont="1" applyBorder="1" applyProtection="1">
      <protection locked="0"/>
    </xf>
    <xf numFmtId="0" fontId="56" fillId="0" borderId="119" xfId="133" applyFont="1" applyBorder="1" applyAlignment="1" applyProtection="1">
      <alignment horizontal="center" shrinkToFit="1"/>
      <protection locked="0"/>
    </xf>
    <xf numFmtId="0" fontId="56" fillId="0" borderId="116" xfId="133" applyFont="1" applyBorder="1" applyAlignment="1" applyProtection="1">
      <alignment horizontal="center" shrinkToFit="1"/>
      <protection locked="0"/>
    </xf>
    <xf numFmtId="0" fontId="46" fillId="0" borderId="116" xfId="133" applyFont="1" applyBorder="1" applyAlignment="1" applyProtection="1">
      <alignment horizontal="center"/>
      <protection locked="0"/>
    </xf>
    <xf numFmtId="0" fontId="46" fillId="0" borderId="119" xfId="133" applyFont="1" applyBorder="1" applyAlignment="1" applyProtection="1">
      <alignment horizontal="center" wrapText="1"/>
      <protection locked="0"/>
    </xf>
    <xf numFmtId="0" fontId="46" fillId="0" borderId="116" xfId="133" applyFont="1" applyBorder="1" applyAlignment="1" applyProtection="1">
      <alignment horizontal="center" wrapText="1"/>
      <protection locked="0"/>
    </xf>
    <xf numFmtId="0" fontId="10" fillId="0" borderId="0" xfId="133" applyAlignment="1" applyProtection="1">
      <alignment vertical="center"/>
      <protection locked="0"/>
    </xf>
    <xf numFmtId="49" fontId="46" fillId="0" borderId="0" xfId="133" applyNumberFormat="1" applyFont="1" applyProtection="1">
      <protection locked="0"/>
    </xf>
    <xf numFmtId="0" fontId="58" fillId="0" borderId="116" xfId="133" applyFont="1" applyBorder="1" applyAlignment="1" applyProtection="1">
      <alignment horizontal="right" vertical="center"/>
      <protection locked="0"/>
    </xf>
    <xf numFmtId="0" fontId="58" fillId="0" borderId="0" xfId="133" applyFont="1" applyAlignment="1" applyProtection="1">
      <alignment horizontal="right" vertical="center"/>
      <protection locked="0"/>
    </xf>
    <xf numFmtId="49" fontId="46" fillId="0" borderId="120" xfId="133" applyNumberFormat="1" applyFont="1" applyBorder="1" applyProtection="1">
      <protection locked="0"/>
    </xf>
    <xf numFmtId="3" fontId="46" fillId="0" borderId="0" xfId="133" applyNumberFormat="1" applyFont="1" applyProtection="1">
      <protection locked="0"/>
    </xf>
    <xf numFmtId="0" fontId="46" fillId="0" borderId="49" xfId="133" applyFont="1" applyBorder="1" applyProtection="1">
      <protection locked="0"/>
    </xf>
    <xf numFmtId="0" fontId="58" fillId="0" borderId="121" xfId="133" applyFont="1" applyBorder="1" applyAlignment="1" applyProtection="1">
      <alignment horizontal="right" vertical="center"/>
      <protection locked="0"/>
    </xf>
    <xf numFmtId="0" fontId="58" fillId="0" borderId="49" xfId="133" applyFont="1" applyBorder="1" applyAlignment="1" applyProtection="1">
      <alignment horizontal="right" vertical="center"/>
      <protection locked="0"/>
    </xf>
    <xf numFmtId="0" fontId="46" fillId="0" borderId="0" xfId="134" applyFont="1" applyAlignment="1">
      <alignment horizontal="right"/>
    </xf>
    <xf numFmtId="0" fontId="54" fillId="0" borderId="102" xfId="135" applyFont="1" applyBorder="1" applyAlignment="1" applyProtection="1">
      <alignment horizontal="distributed" vertical="center"/>
      <protection locked="0"/>
    </xf>
    <xf numFmtId="0" fontId="56" fillId="0" borderId="0" xfId="135" applyFont="1" applyProtection="1">
      <alignment vertical="center"/>
      <protection locked="0"/>
    </xf>
    <xf numFmtId="0" fontId="54" fillId="0" borderId="0" xfId="135" applyFont="1" applyProtection="1">
      <alignment vertical="center"/>
      <protection locked="0"/>
    </xf>
    <xf numFmtId="0" fontId="54" fillId="0" borderId="120" xfId="135" applyFont="1" applyBorder="1" applyProtection="1">
      <alignment vertical="center"/>
      <protection locked="0"/>
    </xf>
    <xf numFmtId="43" fontId="54" fillId="0" borderId="0" xfId="126" applyFont="1" applyBorder="1" applyAlignment="1" applyProtection="1">
      <alignment horizontal="right" vertical="center"/>
      <protection locked="0"/>
    </xf>
    <xf numFmtId="0" fontId="54" fillId="0" borderId="123" xfId="135" applyFont="1" applyBorder="1" applyProtection="1">
      <alignment vertical="center"/>
      <protection locked="0"/>
    </xf>
    <xf numFmtId="43" fontId="54" fillId="0" borderId="49" xfId="126" applyFont="1" applyBorder="1" applyProtection="1">
      <alignment vertical="center"/>
      <protection locked="0"/>
    </xf>
    <xf numFmtId="0" fontId="46" fillId="0" borderId="0" xfId="136" applyFont="1" applyAlignment="1">
      <alignment horizontal="right"/>
    </xf>
    <xf numFmtId="0" fontId="46" fillId="0" borderId="0" xfId="137" applyFont="1" applyAlignment="1" applyProtection="1">
      <alignment vertical="center"/>
      <protection locked="0"/>
    </xf>
    <xf numFmtId="0" fontId="46" fillId="0" borderId="102" xfId="137" applyFont="1" applyBorder="1" applyAlignment="1" applyProtection="1">
      <alignment horizontal="center" vertical="center"/>
      <protection locked="0"/>
    </xf>
    <xf numFmtId="0" fontId="10" fillId="0" borderId="0" xfId="137" applyProtection="1">
      <protection locked="0"/>
    </xf>
    <xf numFmtId="0" fontId="46" fillId="0" borderId="103" xfId="137" applyFont="1" applyBorder="1" applyAlignment="1">
      <alignment vertical="center"/>
    </xf>
    <xf numFmtId="0" fontId="46" fillId="0" borderId="104" xfId="137" applyFont="1" applyBorder="1" applyAlignment="1" applyProtection="1">
      <alignment vertical="center"/>
      <protection locked="0"/>
    </xf>
    <xf numFmtId="0" fontId="56" fillId="0" borderId="0" xfId="137" applyFont="1" applyAlignment="1" applyProtection="1">
      <alignment vertical="center"/>
      <protection locked="0"/>
    </xf>
    <xf numFmtId="0" fontId="78" fillId="0" borderId="0" xfId="137" applyFont="1" applyAlignment="1" applyProtection="1">
      <alignment vertical="center"/>
      <protection locked="0"/>
    </xf>
    <xf numFmtId="0" fontId="54" fillId="0" borderId="0" xfId="137" applyFont="1" applyAlignment="1" applyProtection="1">
      <alignment horizontal="right" vertical="center"/>
      <protection locked="0"/>
    </xf>
    <xf numFmtId="0" fontId="46" fillId="0" borderId="122" xfId="137" applyFont="1" applyBorder="1" applyAlignment="1" applyProtection="1">
      <alignment horizontal="distributed" vertical="center" wrapText="1"/>
      <protection locked="0"/>
    </xf>
    <xf numFmtId="0" fontId="46" fillId="0" borderId="108" xfId="137" applyFont="1" applyBorder="1" applyAlignment="1" applyProtection="1">
      <alignment horizontal="distributed" vertical="center" wrapText="1"/>
      <protection locked="0"/>
    </xf>
    <xf numFmtId="0" fontId="46" fillId="0" borderId="106" xfId="137" applyFont="1" applyBorder="1" applyAlignment="1" applyProtection="1">
      <alignment horizontal="distributed" vertical="center" wrapText="1"/>
      <protection locked="0"/>
    </xf>
    <xf numFmtId="0" fontId="46" fillId="0" borderId="120" xfId="137" applyFont="1" applyBorder="1" applyAlignment="1" applyProtection="1">
      <alignment horizontal="distributed" vertical="center"/>
      <protection locked="0"/>
    </xf>
    <xf numFmtId="43" fontId="46" fillId="0" borderId="117" xfId="126" applyFont="1" applyBorder="1" applyAlignment="1" applyProtection="1">
      <alignment horizontal="right" vertical="center"/>
      <protection locked="0"/>
    </xf>
    <xf numFmtId="43" fontId="46" fillId="0" borderId="124" xfId="126" applyFont="1" applyBorder="1" applyAlignment="1" applyProtection="1">
      <alignment horizontal="right" vertical="center"/>
      <protection locked="0"/>
    </xf>
    <xf numFmtId="0" fontId="56" fillId="0" borderId="120" xfId="137" applyFont="1" applyBorder="1" applyAlignment="1" applyProtection="1">
      <alignment vertical="center"/>
      <protection locked="0"/>
    </xf>
    <xf numFmtId="43" fontId="56" fillId="0" borderId="116" xfId="126" applyFont="1" applyBorder="1" applyAlignment="1" applyProtection="1">
      <alignment horizontal="right" vertical="center"/>
      <protection locked="0"/>
    </xf>
    <xf numFmtId="43" fontId="56" fillId="0" borderId="0" xfId="126" applyFont="1" applyBorder="1" applyAlignment="1" applyProtection="1">
      <alignment horizontal="right" vertical="center"/>
      <protection locked="0"/>
    </xf>
    <xf numFmtId="0" fontId="56" fillId="0" borderId="123" xfId="137" applyFont="1" applyBorder="1" applyAlignment="1" applyProtection="1">
      <alignment vertical="center"/>
      <protection locked="0"/>
    </xf>
    <xf numFmtId="43" fontId="56" fillId="0" borderId="121" xfId="126" applyFont="1" applyBorder="1" applyAlignment="1" applyProtection="1">
      <alignment horizontal="right" vertical="center"/>
      <protection locked="0"/>
    </xf>
    <xf numFmtId="43" fontId="56" fillId="0" borderId="49" xfId="126" applyFont="1" applyBorder="1" applyAlignment="1" applyProtection="1">
      <alignment horizontal="right" vertical="center"/>
      <protection locked="0"/>
    </xf>
    <xf numFmtId="0" fontId="54" fillId="30" borderId="108" xfId="137" applyFont="1" applyFill="1" applyBorder="1" applyAlignment="1" applyProtection="1">
      <alignment horizontal="distributed" vertical="center" wrapText="1"/>
      <protection locked="0"/>
    </xf>
    <xf numFmtId="0" fontId="6" fillId="0" borderId="102" xfId="133" applyFont="1" applyBorder="1" applyAlignment="1" applyProtection="1">
      <alignment horizontal="distributed" vertical="center"/>
      <protection locked="0"/>
    </xf>
    <xf numFmtId="0" fontId="6" fillId="0" borderId="0" xfId="133" applyFont="1" applyProtection="1">
      <protection locked="0"/>
    </xf>
    <xf numFmtId="0" fontId="0" fillId="0" borderId="0" xfId="133" applyFont="1" applyProtection="1">
      <protection locked="0"/>
    </xf>
    <xf numFmtId="0" fontId="0" fillId="0" borderId="0" xfId="133" applyFont="1" applyAlignment="1" applyProtection="1">
      <alignment horizontal="center"/>
      <protection locked="0"/>
    </xf>
    <xf numFmtId="0" fontId="6" fillId="0" borderId="102" xfId="133" applyFont="1" applyBorder="1" applyAlignment="1" applyProtection="1">
      <alignment horizontal="center" vertical="center"/>
      <protection locked="0"/>
    </xf>
    <xf numFmtId="0" fontId="5" fillId="0" borderId="0" xfId="133" applyFont="1" applyProtection="1">
      <protection locked="0"/>
    </xf>
    <xf numFmtId="0" fontId="54" fillId="0" borderId="103" xfId="133" applyFont="1" applyBorder="1" applyAlignment="1">
      <alignment horizontal="left"/>
    </xf>
    <xf numFmtId="0" fontId="0" fillId="0" borderId="104" xfId="133" applyFont="1" applyBorder="1" applyProtection="1">
      <protection locked="0"/>
    </xf>
    <xf numFmtId="0" fontId="0" fillId="0" borderId="104" xfId="133" applyFont="1" applyBorder="1" applyAlignment="1" applyProtection="1">
      <alignment horizontal="center"/>
      <protection locked="0"/>
    </xf>
    <xf numFmtId="0" fontId="6" fillId="0" borderId="116" xfId="133" applyFont="1" applyBorder="1" applyAlignment="1" applyProtection="1">
      <alignment horizontal="center" vertical="center"/>
      <protection locked="0"/>
    </xf>
    <xf numFmtId="0" fontId="6" fillId="0" borderId="116" xfId="133" applyFont="1" applyBorder="1" applyAlignment="1" applyProtection="1">
      <alignment horizontal="center" vertical="center" wrapText="1"/>
      <protection locked="0"/>
    </xf>
    <xf numFmtId="0" fontId="6" fillId="0" borderId="114" xfId="133" applyFont="1" applyBorder="1" applyAlignment="1" applyProtection="1">
      <alignment horizontal="center" vertical="center"/>
      <protection locked="0"/>
    </xf>
    <xf numFmtId="0" fontId="54" fillId="0" borderId="120" xfId="133" applyFont="1" applyBorder="1" applyProtection="1">
      <protection locked="0"/>
    </xf>
    <xf numFmtId="0" fontId="62" fillId="0" borderId="116" xfId="133" applyFont="1" applyBorder="1" applyAlignment="1" applyProtection="1">
      <alignment horizontal="right" vertical="center"/>
      <protection locked="0"/>
    </xf>
    <xf numFmtId="0" fontId="62" fillId="0" borderId="0" xfId="133" applyFont="1" applyAlignment="1" applyProtection="1">
      <alignment horizontal="right" vertical="center"/>
      <protection locked="0"/>
    </xf>
    <xf numFmtId="0" fontId="54" fillId="0" borderId="123" xfId="133" applyFont="1" applyBorder="1" applyProtection="1">
      <protection locked="0"/>
    </xf>
    <xf numFmtId="0" fontId="62" fillId="0" borderId="121" xfId="133" applyFont="1" applyBorder="1" applyAlignment="1" applyProtection="1">
      <alignment horizontal="right" vertical="center"/>
      <protection locked="0"/>
    </xf>
    <xf numFmtId="0" fontId="62" fillId="0" borderId="49" xfId="133" applyFont="1" applyBorder="1" applyAlignment="1" applyProtection="1">
      <alignment horizontal="right" vertical="center"/>
      <protection locked="0"/>
    </xf>
    <xf numFmtId="0" fontId="62" fillId="0" borderId="0" xfId="133" applyFont="1" applyProtection="1">
      <protection locked="0"/>
    </xf>
    <xf numFmtId="41" fontId="54" fillId="2" borderId="52" xfId="32" applyNumberFormat="1" applyFont="1" applyFill="1" applyBorder="1" applyAlignment="1">
      <alignment vertical="center"/>
    </xf>
    <xf numFmtId="41" fontId="54" fillId="2" borderId="1" xfId="32" applyNumberFormat="1" applyFont="1" applyFill="1" applyBorder="1" applyAlignment="1">
      <alignment vertical="center"/>
    </xf>
    <xf numFmtId="41" fontId="54" fillId="2" borderId="60" xfId="32" applyNumberFormat="1" applyFont="1" applyFill="1" applyBorder="1" applyAlignment="1">
      <alignment vertical="center"/>
    </xf>
    <xf numFmtId="0" fontId="56" fillId="0" borderId="1" xfId="0" applyFont="1" applyBorder="1" applyAlignment="1">
      <alignment horizontal="center" vertical="center"/>
    </xf>
    <xf numFmtId="0" fontId="56" fillId="0" borderId="0" xfId="0" applyFont="1">
      <alignment vertical="center"/>
    </xf>
    <xf numFmtId="0" fontId="56" fillId="0" borderId="12" xfId="0" applyFont="1" applyBorder="1">
      <alignment vertical="center"/>
    </xf>
    <xf numFmtId="0" fontId="56" fillId="0" borderId="8" xfId="0" applyFont="1" applyBorder="1">
      <alignment vertical="center"/>
    </xf>
    <xf numFmtId="0" fontId="56" fillId="0" borderId="13" xfId="0" applyFont="1" applyBorder="1">
      <alignment vertical="center"/>
    </xf>
    <xf numFmtId="0" fontId="56" fillId="0" borderId="7" xfId="0" applyFont="1" applyBorder="1" applyAlignment="1">
      <alignment horizontal="center" vertical="center" wrapText="1"/>
    </xf>
    <xf numFmtId="0" fontId="56" fillId="0" borderId="1" xfId="0" applyFont="1" applyBorder="1" applyAlignment="1">
      <alignment horizontal="center" vertical="center" wrapText="1"/>
    </xf>
    <xf numFmtId="0" fontId="56" fillId="0" borderId="5" xfId="0" applyFont="1" applyBorder="1" applyAlignment="1">
      <alignment horizontal="center" vertical="center" wrapText="1"/>
    </xf>
    <xf numFmtId="0" fontId="56" fillId="0" borderId="0" xfId="0" applyFont="1" applyAlignment="1">
      <alignment horizontal="center" vertical="center" wrapText="1"/>
    </xf>
    <xf numFmtId="0" fontId="56" fillId="0" borderId="0" xfId="0" applyFont="1" applyAlignment="1">
      <alignment horizontal="right" vertical="center"/>
    </xf>
    <xf numFmtId="0" fontId="101" fillId="0" borderId="0" xfId="0" applyFont="1">
      <alignment vertical="center"/>
    </xf>
    <xf numFmtId="0" fontId="56" fillId="0" borderId="0" xfId="0" applyFont="1" applyAlignment="1">
      <alignment horizontal="center" vertical="center"/>
    </xf>
    <xf numFmtId="0" fontId="99" fillId="0" borderId="0" xfId="0" applyFont="1" applyAlignment="1">
      <alignment horizontal="right" vertical="center"/>
    </xf>
    <xf numFmtId="0" fontId="46" fillId="0" borderId="0" xfId="0" applyFont="1">
      <alignment vertical="center"/>
    </xf>
    <xf numFmtId="0" fontId="56" fillId="0" borderId="49" xfId="135" applyFont="1" applyBorder="1" applyProtection="1">
      <alignment vertical="center"/>
      <protection locked="0"/>
    </xf>
    <xf numFmtId="0" fontId="46" fillId="0" borderId="1" xfId="0" applyFont="1" applyBorder="1" applyAlignment="1">
      <alignment horizontal="center" vertical="center"/>
    </xf>
    <xf numFmtId="0" fontId="46" fillId="0" borderId="12" xfId="0" applyFont="1" applyBorder="1">
      <alignment vertical="center"/>
    </xf>
    <xf numFmtId="0" fontId="46" fillId="0" borderId="7" xfId="0" applyFont="1" applyBorder="1" applyAlignment="1">
      <alignment horizontal="center" vertical="center" wrapText="1"/>
    </xf>
    <xf numFmtId="0" fontId="46" fillId="0" borderId="1" xfId="0" applyFont="1" applyBorder="1" applyAlignment="1">
      <alignment horizontal="center" vertical="center" wrapText="1"/>
    </xf>
    <xf numFmtId="0" fontId="46" fillId="0" borderId="5" xfId="0" applyFont="1" applyBorder="1" applyAlignment="1">
      <alignment horizontal="center" vertical="center" wrapText="1"/>
    </xf>
    <xf numFmtId="0" fontId="46" fillId="0" borderId="0" xfId="0" applyFont="1" applyAlignment="1">
      <alignment horizontal="center" vertical="center" wrapText="1"/>
    </xf>
    <xf numFmtId="0" fontId="56" fillId="0" borderId="15" xfId="0" applyFont="1" applyBorder="1">
      <alignment vertical="center"/>
    </xf>
    <xf numFmtId="0" fontId="46" fillId="0" borderId="0" xfId="0" applyFont="1" applyAlignment="1">
      <alignment horizontal="right" vertical="center"/>
    </xf>
    <xf numFmtId="0" fontId="102" fillId="0" borderId="0" xfId="0" applyFont="1">
      <alignment vertical="center"/>
    </xf>
    <xf numFmtId="0" fontId="85" fillId="0" borderId="0" xfId="0" applyFont="1" applyAlignment="1">
      <alignment horizontal="right" vertical="center"/>
    </xf>
    <xf numFmtId="41" fontId="46" fillId="0" borderId="0" xfId="0" applyNumberFormat="1" applyFont="1">
      <alignment vertical="center"/>
    </xf>
    <xf numFmtId="41" fontId="46" fillId="0" borderId="15" xfId="0" applyNumberFormat="1" applyFont="1" applyBorder="1">
      <alignment vertical="center"/>
    </xf>
    <xf numFmtId="41" fontId="46" fillId="0" borderId="11" xfId="0" applyNumberFormat="1" applyFont="1" applyBorder="1" applyAlignment="1">
      <alignment horizontal="center" vertical="center"/>
    </xf>
    <xf numFmtId="37" fontId="54" fillId="0" borderId="129" xfId="138" applyFont="1" applyBorder="1" applyAlignment="1" applyProtection="1">
      <alignment horizontal="center" vertical="center" wrapText="1"/>
      <protection locked="0"/>
    </xf>
    <xf numFmtId="184" fontId="62" fillId="0" borderId="117" xfId="126" applyNumberFormat="1" applyFont="1" applyBorder="1" applyAlignment="1" applyProtection="1">
      <alignment horizontal="right" vertical="center"/>
      <protection locked="0"/>
    </xf>
    <xf numFmtId="184" fontId="62" fillId="0" borderId="124" xfId="126" applyNumberFormat="1" applyFont="1" applyBorder="1" applyAlignment="1" applyProtection="1">
      <alignment horizontal="right" vertical="center"/>
      <protection locked="0"/>
    </xf>
    <xf numFmtId="0" fontId="69" fillId="0" borderId="79" xfId="35" applyFont="1" applyBorder="1" applyAlignment="1">
      <alignment horizontal="distributed" vertical="center" indent="7"/>
    </xf>
    <xf numFmtId="0" fontId="62" fillId="0" borderId="58" xfId="35" applyFont="1" applyBorder="1" applyAlignment="1">
      <alignment horizontal="distributed" vertical="center" indent="7"/>
    </xf>
    <xf numFmtId="0" fontId="7" fillId="0" borderId="0" xfId="2" applyAlignment="1" applyProtection="1">
      <alignment vertical="center"/>
    </xf>
    <xf numFmtId="49" fontId="46" fillId="0" borderId="11" xfId="133" applyNumberFormat="1" applyFont="1" applyBorder="1" applyAlignment="1" applyProtection="1">
      <alignment horizontal="center" vertical="center"/>
      <protection locked="0"/>
    </xf>
    <xf numFmtId="184" fontId="58" fillId="0" borderId="10" xfId="126" applyNumberFormat="1" applyFont="1" applyBorder="1" applyAlignment="1" applyProtection="1">
      <alignment horizontal="right" vertical="center"/>
      <protection locked="0"/>
    </xf>
    <xf numFmtId="184" fontId="58" fillId="0" borderId="9" xfId="126" applyNumberFormat="1" applyFont="1" applyBorder="1" applyAlignment="1" applyProtection="1">
      <alignment horizontal="right" vertical="center"/>
      <protection locked="0"/>
    </xf>
    <xf numFmtId="41" fontId="46" fillId="0" borderId="0" xfId="0" applyNumberFormat="1" applyFont="1" applyAlignment="1" applyProtection="1">
      <alignment horizontal="center" vertical="center"/>
      <protection locked="0"/>
    </xf>
    <xf numFmtId="0" fontId="12" fillId="0" borderId="54" xfId="0" applyFont="1" applyBorder="1" applyAlignment="1" applyProtection="1">
      <alignment horizontal="center"/>
      <protection locked="0"/>
    </xf>
    <xf numFmtId="0" fontId="46" fillId="0" borderId="0" xfId="0" applyFont="1" applyAlignment="1" applyProtection="1">
      <protection locked="0"/>
    </xf>
    <xf numFmtId="0" fontId="46" fillId="0" borderId="0" xfId="0" applyFont="1" applyAlignment="1"/>
    <xf numFmtId="0" fontId="46" fillId="0" borderId="49" xfId="0" applyFont="1" applyBorder="1" applyAlignment="1" applyProtection="1">
      <protection locked="0"/>
    </xf>
    <xf numFmtId="0" fontId="103" fillId="0" borderId="54" xfId="0" applyFont="1" applyBorder="1" applyAlignment="1" applyProtection="1">
      <alignment horizontal="center" wrapText="1"/>
      <protection locked="0"/>
    </xf>
    <xf numFmtId="0" fontId="12" fillId="0" borderId="0" xfId="0" applyFont="1" applyAlignment="1" applyProtection="1">
      <alignment horizontal="left"/>
      <protection locked="0"/>
    </xf>
    <xf numFmtId="0" fontId="104" fillId="0" borderId="0" xfId="0" applyFont="1" applyAlignment="1" applyProtection="1">
      <alignment horizontal="center"/>
      <protection locked="0"/>
    </xf>
    <xf numFmtId="0" fontId="12" fillId="0" borderId="0" xfId="0" applyFont="1" applyAlignment="1" applyProtection="1">
      <alignment horizontal="right"/>
      <protection locked="0"/>
    </xf>
    <xf numFmtId="0" fontId="0" fillId="0" borderId="0" xfId="0" applyAlignment="1"/>
    <xf numFmtId="0" fontId="12" fillId="0" borderId="60" xfId="0" applyFont="1" applyBorder="1" applyAlignment="1" applyProtection="1">
      <alignment horizontal="center" vertical="center"/>
      <protection locked="0"/>
    </xf>
    <xf numFmtId="0" fontId="89" fillId="0" borderId="60" xfId="0" applyFont="1" applyBorder="1" applyAlignment="1" applyProtection="1">
      <alignment horizontal="center" vertical="center" wrapText="1"/>
      <protection locked="0"/>
    </xf>
    <xf numFmtId="0" fontId="12" fillId="0" borderId="60" xfId="0" applyFont="1" applyBorder="1" applyAlignment="1" applyProtection="1">
      <alignment horizontal="center" vertical="center" wrapText="1"/>
      <protection locked="0"/>
    </xf>
    <xf numFmtId="0" fontId="12" fillId="0" borderId="59" xfId="0" applyFont="1" applyBorder="1" applyAlignment="1" applyProtection="1">
      <alignment horizontal="center" vertical="center" wrapText="1"/>
      <protection locked="0"/>
    </xf>
    <xf numFmtId="0" fontId="46" fillId="0" borderId="50" xfId="0" applyFont="1" applyBorder="1" applyAlignment="1" applyProtection="1">
      <alignment horizontal="left"/>
      <protection locked="0"/>
    </xf>
    <xf numFmtId="41" fontId="46" fillId="0" borderId="56" xfId="0" applyNumberFormat="1" applyFont="1" applyBorder="1" applyAlignment="1">
      <alignment horizontal="center"/>
    </xf>
    <xf numFmtId="41" fontId="46" fillId="0" borderId="50" xfId="0" applyNumberFormat="1" applyFont="1" applyBorder="1" applyAlignment="1">
      <alignment horizontal="center"/>
    </xf>
    <xf numFmtId="0" fontId="46" fillId="0" borderId="79" xfId="0" applyFont="1" applyBorder="1" applyAlignment="1" applyProtection="1">
      <alignment horizontal="left"/>
      <protection locked="0"/>
    </xf>
    <xf numFmtId="41" fontId="46" fillId="0" borderId="84" xfId="0" applyNumberFormat="1" applyFont="1" applyBorder="1" applyAlignment="1">
      <alignment horizontal="center"/>
    </xf>
    <xf numFmtId="41" fontId="46" fillId="0" borderId="0" xfId="0" applyNumberFormat="1" applyFont="1" applyAlignment="1">
      <alignment horizontal="center"/>
    </xf>
    <xf numFmtId="0" fontId="46" fillId="0" borderId="79" xfId="0" applyFont="1" applyBorder="1" applyAlignment="1" applyProtection="1">
      <alignment horizontal="left" wrapText="1"/>
      <protection locked="0"/>
    </xf>
    <xf numFmtId="0" fontId="46" fillId="0" borderId="58" xfId="0" applyFont="1" applyBorder="1" applyAlignment="1" applyProtection="1">
      <alignment horizontal="left"/>
      <protection locked="0"/>
    </xf>
    <xf numFmtId="41" fontId="46" fillId="0" borderId="48" xfId="0" applyNumberFormat="1" applyFont="1" applyBorder="1" applyAlignment="1">
      <alignment horizontal="center"/>
    </xf>
    <xf numFmtId="41" fontId="46" fillId="0" borderId="49" xfId="0" applyNumberFormat="1" applyFont="1" applyBorder="1" applyAlignment="1">
      <alignment horizontal="center"/>
    </xf>
    <xf numFmtId="41" fontId="46" fillId="0" borderId="49" xfId="0" applyNumberFormat="1" applyFont="1" applyBorder="1" applyAlignment="1" applyProtection="1">
      <alignment horizontal="center" vertical="center"/>
      <protection locked="0"/>
    </xf>
    <xf numFmtId="0" fontId="46" fillId="0" borderId="0" xfId="32" applyFont="1" applyAlignment="1" applyProtection="1">
      <alignment horizontal="right"/>
      <protection locked="0"/>
    </xf>
    <xf numFmtId="0" fontId="46" fillId="0" borderId="0" xfId="32" applyFont="1" applyProtection="1">
      <protection locked="0"/>
    </xf>
    <xf numFmtId="0" fontId="46" fillId="0" borderId="49" xfId="128" quotePrefix="1" applyFont="1" applyBorder="1" applyAlignment="1">
      <alignment horizontal="right" vertical="center"/>
    </xf>
    <xf numFmtId="0" fontId="46" fillId="0" borderId="49" xfId="128" quotePrefix="1" applyFont="1" applyBorder="1" applyAlignment="1">
      <alignment horizontal="center" vertical="center"/>
    </xf>
    <xf numFmtId="0" fontId="46" fillId="0" borderId="9" xfId="128" applyFont="1" applyBorder="1" applyAlignment="1">
      <alignment vertical="center"/>
    </xf>
    <xf numFmtId="0" fontId="12" fillId="0" borderId="9" xfId="128" applyFont="1" applyBorder="1" applyAlignment="1">
      <alignment vertical="center"/>
    </xf>
    <xf numFmtId="0" fontId="12" fillId="0" borderId="79" xfId="128" applyFont="1" applyBorder="1" applyAlignment="1">
      <alignment vertical="center"/>
    </xf>
    <xf numFmtId="0" fontId="62" fillId="0" borderId="84" xfId="128" applyFont="1" applyBorder="1" applyAlignment="1">
      <alignment vertical="center"/>
    </xf>
    <xf numFmtId="0" fontId="46" fillId="0" borderId="6" xfId="128" quotePrefix="1" applyFont="1" applyBorder="1" applyAlignment="1">
      <alignment horizontal="left" vertical="center"/>
    </xf>
    <xf numFmtId="0" fontId="12" fillId="0" borderId="6" xfId="128" quotePrefix="1" applyFont="1" applyBorder="1" applyAlignment="1">
      <alignment horizontal="left" vertical="center"/>
    </xf>
    <xf numFmtId="0" fontId="12" fillId="0" borderId="6" xfId="128" applyFont="1" applyBorder="1" applyAlignment="1">
      <alignment horizontal="centerContinuous" vertical="center"/>
    </xf>
    <xf numFmtId="0" fontId="12" fillId="0" borderId="64" xfId="128" applyFont="1" applyBorder="1" applyAlignment="1">
      <alignment vertical="center"/>
    </xf>
    <xf numFmtId="0" fontId="46" fillId="0" borderId="64" xfId="128" quotePrefix="1" applyFont="1" applyBorder="1" applyAlignment="1">
      <alignment horizontal="left" vertical="center"/>
    </xf>
    <xf numFmtId="0" fontId="46" fillId="0" borderId="6" xfId="128" applyFont="1" applyBorder="1" applyAlignment="1">
      <alignment vertical="center"/>
    </xf>
    <xf numFmtId="0" fontId="46" fillId="0" borderId="69" xfId="128" applyFont="1" applyBorder="1" applyAlignment="1">
      <alignment horizontal="left" vertical="center"/>
    </xf>
    <xf numFmtId="0" fontId="12" fillId="0" borderId="67" xfId="128" applyFont="1" applyBorder="1" applyAlignment="1">
      <alignment vertical="center"/>
    </xf>
    <xf numFmtId="0" fontId="12" fillId="0" borderId="68" xfId="128" applyFont="1" applyBorder="1" applyAlignment="1">
      <alignment vertical="center"/>
    </xf>
    <xf numFmtId="0" fontId="62" fillId="0" borderId="48" xfId="128" applyFont="1" applyBorder="1" applyAlignment="1">
      <alignment vertical="center"/>
    </xf>
    <xf numFmtId="0" fontId="62" fillId="0" borderId="49" xfId="128" applyFont="1" applyBorder="1" applyAlignment="1">
      <alignment vertical="center"/>
    </xf>
    <xf numFmtId="0" fontId="54" fillId="0" borderId="0" xfId="128" quotePrefix="1" applyFont="1" applyAlignment="1">
      <alignment vertical="center" wrapText="1"/>
    </xf>
    <xf numFmtId="41" fontId="62" fillId="0" borderId="0" xfId="128" applyNumberFormat="1" applyFont="1" applyAlignment="1">
      <alignment vertical="center"/>
    </xf>
    <xf numFmtId="41" fontId="62" fillId="0" borderId="49" xfId="128" applyNumberFormat="1" applyFont="1" applyBorder="1" applyAlignment="1">
      <alignment vertical="center"/>
    </xf>
    <xf numFmtId="0" fontId="56" fillId="0" borderId="4" xfId="2" applyFont="1" applyFill="1" applyBorder="1" applyAlignment="1" applyProtection="1">
      <alignment horizontal="center" vertical="center" wrapText="1"/>
    </xf>
    <xf numFmtId="0" fontId="56" fillId="0" borderId="3" xfId="2" applyFont="1" applyFill="1" applyBorder="1" applyAlignment="1" applyProtection="1">
      <alignment horizontal="center" vertical="center" wrapText="1"/>
    </xf>
    <xf numFmtId="0" fontId="46" fillId="0" borderId="49" xfId="128" quotePrefix="1" applyFont="1" applyBorder="1" applyAlignment="1">
      <alignment vertical="center"/>
    </xf>
    <xf numFmtId="0" fontId="46" fillId="0" borderId="50" xfId="128" applyFont="1" applyBorder="1" applyAlignment="1">
      <alignment vertical="center"/>
    </xf>
    <xf numFmtId="0" fontId="12" fillId="0" borderId="50" xfId="128" applyFont="1" applyBorder="1" applyAlignment="1">
      <alignment vertical="center"/>
    </xf>
    <xf numFmtId="0" fontId="12" fillId="0" borderId="78" xfId="128" applyFont="1" applyBorder="1" applyAlignment="1">
      <alignment vertical="center"/>
    </xf>
    <xf numFmtId="0" fontId="46" fillId="0" borderId="56" xfId="128" applyFont="1" applyBorder="1" applyAlignment="1">
      <alignment vertical="center"/>
    </xf>
    <xf numFmtId="0" fontId="10" fillId="0" borderId="64" xfId="32" applyBorder="1"/>
    <xf numFmtId="0" fontId="46" fillId="0" borderId="84" xfId="128" applyFont="1" applyBorder="1" applyAlignment="1">
      <alignment vertical="center"/>
    </xf>
    <xf numFmtId="0" fontId="46" fillId="0" borderId="7" xfId="128" applyFont="1" applyBorder="1" applyAlignment="1">
      <alignment vertical="center"/>
    </xf>
    <xf numFmtId="0" fontId="62" fillId="0" borderId="67" xfId="128" applyFont="1" applyBorder="1" applyAlignment="1">
      <alignment horizontal="left" vertical="center"/>
    </xf>
    <xf numFmtId="0" fontId="12" fillId="0" borderId="49" xfId="128" applyFont="1" applyBorder="1" applyAlignment="1">
      <alignment vertical="center"/>
    </xf>
    <xf numFmtId="0" fontId="46" fillId="0" borderId="48" xfId="128" applyFont="1" applyBorder="1" applyAlignment="1">
      <alignment horizontal="left" vertical="center"/>
    </xf>
    <xf numFmtId="0" fontId="46" fillId="0" borderId="49" xfId="128" applyFont="1" applyBorder="1" applyAlignment="1">
      <alignment vertical="center"/>
    </xf>
    <xf numFmtId="0" fontId="54" fillId="0" borderId="0" xfId="128" quotePrefix="1" applyFont="1" applyAlignment="1">
      <alignment vertical="center"/>
    </xf>
    <xf numFmtId="41" fontId="46" fillId="0" borderId="50" xfId="128" applyNumberFormat="1" applyFont="1" applyBorder="1" applyAlignment="1">
      <alignment vertical="center"/>
    </xf>
    <xf numFmtId="41" fontId="46" fillId="0" borderId="0" xfId="128" applyNumberFormat="1" applyFont="1" applyAlignment="1">
      <alignment vertical="center"/>
    </xf>
    <xf numFmtId="41" fontId="52" fillId="0" borderId="0" xfId="128" applyNumberFormat="1" applyFont="1" applyAlignment="1">
      <alignment vertical="center"/>
    </xf>
    <xf numFmtId="41" fontId="52" fillId="0" borderId="49" xfId="128" applyNumberFormat="1" applyFont="1" applyBorder="1" applyAlignment="1">
      <alignment vertical="center"/>
    </xf>
    <xf numFmtId="0" fontId="54" fillId="0" borderId="4" xfId="2" applyFont="1" applyFill="1" applyBorder="1" applyAlignment="1" applyProtection="1">
      <alignment horizontal="center" vertical="center" wrapText="1"/>
    </xf>
    <xf numFmtId="0" fontId="54" fillId="0" borderId="3" xfId="2" applyFont="1" applyFill="1" applyBorder="1" applyAlignment="1" applyProtection="1">
      <alignment horizontal="center" vertical="center" wrapText="1"/>
    </xf>
    <xf numFmtId="0" fontId="54" fillId="0" borderId="2" xfId="2" applyFont="1" applyFill="1" applyBorder="1" applyAlignment="1" applyProtection="1">
      <alignment horizontal="center" vertical="center" wrapText="1"/>
    </xf>
    <xf numFmtId="0" fontId="54" fillId="0" borderId="0" xfId="2" applyFont="1" applyFill="1" applyBorder="1" applyAlignment="1" applyProtection="1">
      <alignment horizontal="center" vertical="center" wrapText="1"/>
    </xf>
    <xf numFmtId="0" fontId="7" fillId="0" borderId="4" xfId="2" applyFill="1" applyBorder="1" applyAlignment="1" applyProtection="1">
      <alignment horizontal="center" vertical="center" wrapText="1"/>
    </xf>
    <xf numFmtId="0" fontId="113" fillId="0" borderId="130" xfId="139" applyFont="1" applyBorder="1" applyAlignment="1">
      <alignment horizontal="center" vertical="center"/>
    </xf>
    <xf numFmtId="0" fontId="113" fillId="0" borderId="0" xfId="139" applyFont="1"/>
    <xf numFmtId="0" fontId="113" fillId="0" borderId="0" xfId="139" applyFont="1" applyAlignment="1">
      <alignment horizontal="left"/>
    </xf>
    <xf numFmtId="0" fontId="113" fillId="0" borderId="131" xfId="139" applyFont="1" applyBorder="1"/>
    <xf numFmtId="0" fontId="113" fillId="0" borderId="132" xfId="139" applyFont="1" applyBorder="1"/>
    <xf numFmtId="0" fontId="85" fillId="0" borderId="132" xfId="139" applyFont="1" applyBorder="1"/>
    <xf numFmtId="0" fontId="114" fillId="0" borderId="133" xfId="139" applyFont="1" applyBorder="1" applyAlignment="1">
      <alignment vertical="center"/>
    </xf>
    <xf numFmtId="0" fontId="114" fillId="0" borderId="0" xfId="139" applyFont="1"/>
    <xf numFmtId="0" fontId="113" fillId="0" borderId="0" xfId="139" applyFont="1" applyAlignment="1">
      <alignment horizontal="left" textRotation="255"/>
    </xf>
    <xf numFmtId="0" fontId="113" fillId="0" borderId="141" xfId="139" applyFont="1" applyBorder="1" applyAlignment="1">
      <alignment horizontal="center" vertical="center" wrapText="1"/>
    </xf>
    <xf numFmtId="0" fontId="113" fillId="0" borderId="0" xfId="139" applyFont="1" applyAlignment="1">
      <alignment vertical="top" textRotation="255"/>
    </xf>
    <xf numFmtId="0" fontId="113" fillId="0" borderId="0" xfId="139" applyFont="1" applyAlignment="1">
      <alignment textRotation="255"/>
    </xf>
    <xf numFmtId="0" fontId="113" fillId="0" borderId="144" xfId="139" applyFont="1" applyBorder="1" applyAlignment="1">
      <alignment horizontal="center" vertical="center" wrapText="1"/>
    </xf>
    <xf numFmtId="0" fontId="115" fillId="0" borderId="145" xfId="139" applyFont="1" applyBorder="1" applyAlignment="1">
      <alignment horizontal="center" vertical="top"/>
    </xf>
    <xf numFmtId="0" fontId="115" fillId="0" borderId="144" xfId="139" applyFont="1" applyBorder="1" applyAlignment="1">
      <alignment horizontal="center" vertical="top"/>
    </xf>
    <xf numFmtId="0" fontId="117" fillId="0" borderId="144" xfId="139" applyFont="1" applyBorder="1" applyAlignment="1">
      <alignment horizontal="center" vertical="top"/>
    </xf>
    <xf numFmtId="0" fontId="118" fillId="0" borderId="144" xfId="139" applyFont="1" applyBorder="1" applyAlignment="1">
      <alignment horizontal="center" vertical="top" shrinkToFit="1"/>
    </xf>
    <xf numFmtId="0" fontId="118" fillId="0" borderId="146" xfId="139" applyFont="1" applyBorder="1" applyAlignment="1">
      <alignment horizontal="center" vertical="top" shrinkToFit="1"/>
    </xf>
    <xf numFmtId="0" fontId="113" fillId="0" borderId="0" xfId="139" applyFont="1" applyAlignment="1">
      <alignment horizontal="center" vertical="top"/>
    </xf>
    <xf numFmtId="0" fontId="113" fillId="0" borderId="0" xfId="139" applyFont="1" applyAlignment="1">
      <alignment horizontal="center"/>
    </xf>
    <xf numFmtId="0" fontId="113" fillId="0" borderId="147" xfId="139" applyFont="1" applyBorder="1" applyAlignment="1">
      <alignment horizontal="left"/>
    </xf>
    <xf numFmtId="0" fontId="113" fillId="0" borderId="148" xfId="139" applyFont="1" applyBorder="1" applyAlignment="1">
      <alignment horizontal="left"/>
    </xf>
    <xf numFmtId="0" fontId="113" fillId="0" borderId="148" xfId="139" applyFont="1" applyBorder="1"/>
    <xf numFmtId="0" fontId="113" fillId="0" borderId="150" xfId="139" applyFont="1" applyBorder="1"/>
    <xf numFmtId="0" fontId="113" fillId="0" borderId="151" xfId="139" applyFont="1" applyBorder="1" applyAlignment="1">
      <alignment horizontal="left"/>
    </xf>
    <xf numFmtId="0" fontId="121" fillId="0" borderId="152" xfId="139" applyFont="1" applyBorder="1"/>
    <xf numFmtId="0" fontId="113" fillId="0" borderId="152" xfId="139" applyFont="1" applyBorder="1"/>
    <xf numFmtId="0" fontId="113" fillId="0" borderId="152" xfId="139" applyFont="1" applyBorder="1" applyAlignment="1">
      <alignment horizontal="left"/>
    </xf>
    <xf numFmtId="0" fontId="113" fillId="0" borderId="153" xfId="139" applyFont="1" applyBorder="1" applyAlignment="1">
      <alignment vertical="center"/>
    </xf>
    <xf numFmtId="0" fontId="17" fillId="0" borderId="0" xfId="139"/>
    <xf numFmtId="0" fontId="113" fillId="0" borderId="153" xfId="139" applyFont="1" applyBorder="1" applyAlignment="1">
      <alignment horizontal="left" vertical="center"/>
    </xf>
    <xf numFmtId="0" fontId="113" fillId="0" borderId="0" xfId="139" applyFont="1" applyAlignment="1">
      <alignment horizontal="left" vertical="center"/>
    </xf>
    <xf numFmtId="0" fontId="113" fillId="0" borderId="0" xfId="139" applyFont="1" applyAlignment="1">
      <alignment horizontal="right" vertical="center"/>
    </xf>
    <xf numFmtId="191" fontId="113" fillId="0" borderId="153" xfId="139" applyNumberFormat="1" applyFont="1" applyBorder="1" applyAlignment="1">
      <alignment horizontal="left" vertical="center"/>
    </xf>
    <xf numFmtId="0" fontId="113" fillId="0" borderId="0" xfId="139" applyFont="1" applyAlignment="1">
      <alignment vertical="center"/>
    </xf>
    <xf numFmtId="0" fontId="17" fillId="0" borderId="0" xfId="139" applyAlignment="1">
      <alignment vertical="center"/>
    </xf>
    <xf numFmtId="191" fontId="113" fillId="0" borderId="0" xfId="139" applyNumberFormat="1" applyFont="1" applyAlignment="1">
      <alignment vertical="center"/>
    </xf>
    <xf numFmtId="191" fontId="113" fillId="0" borderId="0" xfId="139" applyNumberFormat="1" applyFont="1" applyAlignment="1">
      <alignment horizontal="left" vertical="center"/>
    </xf>
    <xf numFmtId="41" fontId="120" fillId="0" borderId="147" xfId="139" applyNumberFormat="1" applyFont="1" applyBorder="1" applyAlignment="1">
      <alignment vertical="center"/>
    </xf>
    <xf numFmtId="41" fontId="120" fillId="0" borderId="137" xfId="139" applyNumberFormat="1" applyFont="1" applyBorder="1" applyAlignment="1">
      <alignment vertical="center"/>
    </xf>
    <xf numFmtId="41" fontId="113" fillId="0" borderId="147" xfId="139" applyNumberFormat="1" applyFont="1" applyBorder="1" applyAlignment="1">
      <alignment vertical="top" textRotation="255"/>
    </xf>
    <xf numFmtId="41" fontId="113" fillId="0" borderId="137" xfId="139" applyNumberFormat="1" applyFont="1" applyBorder="1" applyAlignment="1">
      <alignment vertical="top" textRotation="255"/>
    </xf>
    <xf numFmtId="41" fontId="113" fillId="0" borderId="147" xfId="139" applyNumberFormat="1" applyFont="1" applyBorder="1" applyAlignment="1">
      <alignment horizontal="left"/>
    </xf>
    <xf numFmtId="41" fontId="113" fillId="0" borderId="139" xfId="139" applyNumberFormat="1" applyFont="1" applyBorder="1" applyAlignment="1">
      <alignment vertical="top" textRotation="255"/>
    </xf>
    <xf numFmtId="41" fontId="113" fillId="0" borderId="130" xfId="139" applyNumberFormat="1" applyFont="1" applyBorder="1" applyAlignment="1">
      <alignment vertical="center"/>
    </xf>
    <xf numFmtId="41" fontId="113" fillId="0" borderId="149" xfId="139" applyNumberFormat="1" applyFont="1" applyBorder="1" applyAlignment="1">
      <alignment vertical="center"/>
    </xf>
    <xf numFmtId="41" fontId="113" fillId="0" borderId="148" xfId="139" applyNumberFormat="1" applyFont="1" applyBorder="1" applyAlignment="1">
      <alignment vertical="center"/>
    </xf>
    <xf numFmtId="41" fontId="113" fillId="0" borderId="142" xfId="139" applyNumberFormat="1" applyFont="1" applyBorder="1" applyAlignment="1">
      <alignment vertical="center"/>
    </xf>
    <xf numFmtId="41" fontId="113" fillId="0" borderId="150" xfId="139" applyNumberFormat="1" applyFont="1" applyBorder="1" applyAlignment="1">
      <alignment vertical="center"/>
    </xf>
    <xf numFmtId="41" fontId="113" fillId="0" borderId="141" xfId="139" applyNumberFormat="1" applyFont="1" applyBorder="1" applyAlignment="1">
      <alignment vertical="center"/>
    </xf>
    <xf numFmtId="41" fontId="113" fillId="0" borderId="143" xfId="139" applyNumberFormat="1" applyFont="1" applyBorder="1" applyAlignment="1">
      <alignment vertical="center"/>
    </xf>
    <xf numFmtId="37" fontId="113" fillId="0" borderId="154" xfId="140" applyFont="1" applyBorder="1" applyAlignment="1">
      <alignment horizontal="center"/>
    </xf>
    <xf numFmtId="37" fontId="113" fillId="0" borderId="0" xfId="140" applyFont="1"/>
    <xf numFmtId="37" fontId="113" fillId="0" borderId="155" xfId="140" applyFont="1" applyBorder="1" applyAlignment="1">
      <alignment horizontal="center"/>
    </xf>
    <xf numFmtId="39" fontId="113" fillId="0" borderId="0" xfId="141" applyFont="1"/>
    <xf numFmtId="37" fontId="113" fillId="0" borderId="156" xfId="140" applyFont="1" applyBorder="1" applyAlignment="1">
      <alignment horizontal="center"/>
    </xf>
    <xf numFmtId="37" fontId="113" fillId="0" borderId="157" xfId="140" applyFont="1" applyBorder="1" applyAlignment="1">
      <alignment horizontal="left"/>
    </xf>
    <xf numFmtId="37" fontId="113" fillId="0" borderId="157" xfId="140" applyFont="1" applyBorder="1"/>
    <xf numFmtId="37" fontId="113" fillId="0" borderId="0" xfId="140" applyFont="1" applyAlignment="1">
      <alignment horizontal="left"/>
    </xf>
    <xf numFmtId="37" fontId="113" fillId="0" borderId="158" xfId="140" applyFont="1" applyBorder="1" applyAlignment="1">
      <alignment horizontal="center"/>
    </xf>
    <xf numFmtId="37" fontId="113" fillId="0" borderId="159" xfId="140" applyFont="1" applyBorder="1" applyAlignment="1">
      <alignment horizontal="center" vertical="center"/>
    </xf>
    <xf numFmtId="37" fontId="113" fillId="0" borderId="162" xfId="140" applyFont="1" applyBorder="1" applyAlignment="1">
      <alignment horizontal="center" vertical="center"/>
    </xf>
    <xf numFmtId="37" fontId="113" fillId="0" borderId="163" xfId="140" applyFont="1" applyBorder="1" applyAlignment="1">
      <alignment horizontal="center" vertical="center"/>
    </xf>
    <xf numFmtId="37" fontId="113" fillId="0" borderId="164" xfId="140" applyFont="1" applyBorder="1" applyAlignment="1">
      <alignment horizontal="center" vertical="center"/>
    </xf>
    <xf numFmtId="37" fontId="113" fillId="0" borderId="165" xfId="140" applyFont="1" applyBorder="1" applyAlignment="1">
      <alignment horizontal="right"/>
    </xf>
    <xf numFmtId="37" fontId="113" fillId="0" borderId="164" xfId="140" applyFont="1" applyBorder="1" applyAlignment="1">
      <alignment vertical="center"/>
    </xf>
    <xf numFmtId="37" fontId="113" fillId="0" borderId="168" xfId="140" applyFont="1" applyBorder="1" applyAlignment="1">
      <alignment vertical="center"/>
    </xf>
    <xf numFmtId="37" fontId="113" fillId="0" borderId="0" xfId="140" applyFont="1" applyAlignment="1">
      <alignment vertical="center"/>
    </xf>
    <xf numFmtId="37" fontId="113" fillId="0" borderId="164" xfId="140" applyFont="1" applyBorder="1" applyAlignment="1">
      <alignment horizontal="center"/>
    </xf>
    <xf numFmtId="37" fontId="113" fillId="0" borderId="168" xfId="140" applyFont="1" applyBorder="1" applyAlignment="1">
      <alignment horizontal="right"/>
    </xf>
    <xf numFmtId="37" fontId="113" fillId="0" borderId="0" xfId="140" applyFont="1" applyAlignment="1">
      <alignment horizontal="right"/>
    </xf>
    <xf numFmtId="193" fontId="113" fillId="0" borderId="164" xfId="142" applyNumberFormat="1" applyFont="1" applyBorder="1" applyAlignment="1">
      <alignment vertical="center"/>
    </xf>
    <xf numFmtId="193" fontId="113" fillId="0" borderId="168" xfId="142" applyNumberFormat="1" applyFont="1" applyBorder="1" applyAlignment="1">
      <alignment vertical="center"/>
    </xf>
    <xf numFmtId="193" fontId="113" fillId="0" borderId="0" xfId="142" applyNumberFormat="1" applyFont="1" applyAlignment="1">
      <alignment vertical="center"/>
    </xf>
    <xf numFmtId="193" fontId="113" fillId="0" borderId="163" xfId="142" applyNumberFormat="1" applyFont="1" applyBorder="1" applyAlignment="1">
      <alignment vertical="center"/>
    </xf>
    <xf numFmtId="193" fontId="113" fillId="0" borderId="169" xfId="142" applyNumberFormat="1" applyFont="1" applyBorder="1" applyAlignment="1">
      <alignment vertical="center"/>
    </xf>
    <xf numFmtId="193" fontId="113" fillId="0" borderId="157" xfId="142" applyNumberFormat="1" applyFont="1" applyBorder="1" applyAlignment="1">
      <alignment vertical="center"/>
    </xf>
    <xf numFmtId="37" fontId="113" fillId="0" borderId="170" xfId="140" applyFont="1" applyBorder="1" applyAlignment="1">
      <alignment horizontal="center"/>
    </xf>
    <xf numFmtId="37" fontId="113" fillId="0" borderId="171" xfId="140" applyFont="1" applyBorder="1" applyAlignment="1">
      <alignment horizontal="center" vertical="center"/>
    </xf>
    <xf numFmtId="0" fontId="113" fillId="0" borderId="172" xfId="142" applyNumberFormat="1" applyFont="1" applyBorder="1" applyAlignment="1">
      <alignment horizontal="center" vertical="center" wrapText="1"/>
    </xf>
    <xf numFmtId="37" fontId="113" fillId="0" borderId="172" xfId="140" applyFont="1" applyBorder="1" applyAlignment="1">
      <alignment horizontal="center" vertical="center" wrapText="1"/>
    </xf>
    <xf numFmtId="39" fontId="113" fillId="0" borderId="0" xfId="141" applyFont="1" applyAlignment="1">
      <alignment wrapText="1"/>
    </xf>
    <xf numFmtId="0" fontId="124" fillId="0" borderId="0" xfId="142" applyNumberFormat="1" applyFont="1" applyAlignment="1">
      <alignment vertical="center" wrapText="1"/>
    </xf>
    <xf numFmtId="37" fontId="113" fillId="0" borderId="163" xfId="140" applyFont="1" applyBorder="1" applyAlignment="1">
      <alignment horizontal="center"/>
    </xf>
    <xf numFmtId="37" fontId="113" fillId="0" borderId="162" xfId="140" applyFont="1" applyBorder="1" applyAlignment="1">
      <alignment horizontal="left"/>
    </xf>
    <xf numFmtId="37" fontId="113" fillId="0" borderId="169" xfId="140" applyFont="1" applyBorder="1" applyAlignment="1">
      <alignment horizontal="left"/>
    </xf>
    <xf numFmtId="39" fontId="113" fillId="0" borderId="157" xfId="141" applyFont="1" applyBorder="1"/>
    <xf numFmtId="194" fontId="113" fillId="0" borderId="0" xfId="141" applyNumberFormat="1" applyFont="1" applyAlignment="1">
      <alignment horizontal="left"/>
    </xf>
    <xf numFmtId="194" fontId="113" fillId="0" borderId="0" xfId="141" applyNumberFormat="1" applyFont="1"/>
    <xf numFmtId="194" fontId="62" fillId="0" borderId="0" xfId="141" applyNumberFormat="1" applyFont="1" applyAlignment="1">
      <alignment horizontal="left"/>
    </xf>
    <xf numFmtId="39" fontId="62" fillId="0" borderId="0" xfId="141" applyFont="1"/>
    <xf numFmtId="194" fontId="62" fillId="0" borderId="0" xfId="141" applyNumberFormat="1" applyFont="1"/>
    <xf numFmtId="39" fontId="64" fillId="0" borderId="0" xfId="141" applyFont="1" applyAlignment="1">
      <alignment vertical="center"/>
    </xf>
    <xf numFmtId="195" fontId="113" fillId="0" borderId="0" xfId="140" applyNumberFormat="1" applyFont="1"/>
    <xf numFmtId="37" fontId="113" fillId="0" borderId="174" xfId="140" applyFont="1" applyBorder="1" applyAlignment="1">
      <alignment horizontal="center"/>
    </xf>
    <xf numFmtId="37" fontId="113" fillId="0" borderId="175" xfId="140" applyFont="1" applyBorder="1" applyAlignment="1">
      <alignment horizontal="left"/>
    </xf>
    <xf numFmtId="37" fontId="113" fillId="0" borderId="176" xfId="140" applyFont="1" applyBorder="1"/>
    <xf numFmtId="37" fontId="113" fillId="0" borderId="177" xfId="140" applyFont="1" applyBorder="1" applyAlignment="1">
      <alignment horizontal="center"/>
    </xf>
    <xf numFmtId="37" fontId="85" fillId="0" borderId="178" xfId="140" applyFont="1" applyBorder="1" applyAlignment="1">
      <alignment horizontal="center"/>
    </xf>
    <xf numFmtId="37" fontId="113" fillId="0" borderId="179" xfId="140" applyFont="1" applyBorder="1"/>
    <xf numFmtId="37" fontId="113" fillId="0" borderId="180" xfId="140" applyFont="1" applyBorder="1"/>
    <xf numFmtId="37" fontId="113" fillId="0" borderId="163" xfId="140" applyFont="1" applyBorder="1"/>
    <xf numFmtId="0" fontId="113" fillId="0" borderId="172" xfId="142" applyNumberFormat="1" applyFont="1" applyBorder="1" applyAlignment="1">
      <alignment horizontal="center" wrapText="1"/>
    </xf>
    <xf numFmtId="39" fontId="113" fillId="0" borderId="173" xfId="141" applyFont="1" applyBorder="1" applyAlignment="1">
      <alignment horizontal="center" wrapText="1"/>
    </xf>
    <xf numFmtId="37" fontId="113" fillId="0" borderId="165" xfId="140" applyFont="1" applyBorder="1" applyAlignment="1">
      <alignment vertical="center"/>
    </xf>
    <xf numFmtId="39" fontId="113" fillId="0" borderId="0" xfId="141" applyFont="1" applyAlignment="1">
      <alignment vertical="center" wrapText="1"/>
    </xf>
    <xf numFmtId="193" fontId="113" fillId="0" borderId="165" xfId="142" applyNumberFormat="1" applyFont="1" applyBorder="1" applyAlignment="1">
      <alignment vertical="center"/>
    </xf>
    <xf numFmtId="37" fontId="113" fillId="0" borderId="0" xfId="143" applyFont="1"/>
    <xf numFmtId="37" fontId="113" fillId="0" borderId="0" xfId="143" applyFont="1" applyAlignment="1">
      <alignment horizontal="left"/>
    </xf>
    <xf numFmtId="37" fontId="113" fillId="0" borderId="167" xfId="143" applyFont="1" applyBorder="1" applyAlignment="1">
      <alignment horizontal="left"/>
    </xf>
    <xf numFmtId="0" fontId="113" fillId="0" borderId="167" xfId="141" applyNumberFormat="1" applyFont="1" applyBorder="1" applyAlignment="1">
      <alignment vertical="top"/>
    </xf>
    <xf numFmtId="195" fontId="113" fillId="0" borderId="0" xfId="140" applyNumberFormat="1" applyFont="1" applyAlignment="1">
      <alignment horizontal="left"/>
    </xf>
    <xf numFmtId="37" fontId="125" fillId="0" borderId="0" xfId="143" applyFont="1"/>
    <xf numFmtId="195" fontId="113" fillId="0" borderId="0" xfId="143" applyNumberFormat="1" applyFont="1"/>
    <xf numFmtId="0" fontId="113" fillId="0" borderId="0" xfId="141" applyNumberFormat="1" applyFont="1" applyAlignment="1">
      <alignment vertical="top"/>
    </xf>
    <xf numFmtId="39" fontId="113" fillId="0" borderId="0" xfId="144" applyFont="1"/>
    <xf numFmtId="37" fontId="113" fillId="0" borderId="0" xfId="144" applyNumberFormat="1" applyFont="1"/>
    <xf numFmtId="39" fontId="113" fillId="0" borderId="0" xfId="144" applyFont="1" applyAlignment="1">
      <alignment horizontal="left"/>
    </xf>
    <xf numFmtId="195" fontId="113" fillId="0" borderId="0" xfId="144" applyNumberFormat="1" applyFont="1"/>
    <xf numFmtId="39" fontId="119" fillId="0" borderId="0" xfId="144" applyFont="1"/>
    <xf numFmtId="37" fontId="113" fillId="0" borderId="154" xfId="145" applyFont="1" applyBorder="1" applyAlignment="1">
      <alignment horizontal="center"/>
    </xf>
    <xf numFmtId="37" fontId="113" fillId="0" borderId="84" xfId="146" applyFont="1" applyBorder="1" applyAlignment="1">
      <alignment horizontal="left"/>
    </xf>
    <xf numFmtId="37" fontId="113" fillId="0" borderId="0" xfId="146" applyFont="1"/>
    <xf numFmtId="192" fontId="113" fillId="0" borderId="0" xfId="147" applyFont="1"/>
    <xf numFmtId="37" fontId="113" fillId="0" borderId="155" xfId="145" applyFont="1" applyBorder="1" applyAlignment="1">
      <alignment horizontal="center"/>
    </xf>
    <xf numFmtId="37" fontId="113" fillId="0" borderId="170" xfId="145" applyFont="1" applyBorder="1" applyAlignment="1">
      <alignment horizontal="center"/>
    </xf>
    <xf numFmtId="37" fontId="113" fillId="0" borderId="157" xfId="146" applyFont="1" applyBorder="1"/>
    <xf numFmtId="192" fontId="113" fillId="0" borderId="157" xfId="147" applyFont="1" applyBorder="1"/>
    <xf numFmtId="37" fontId="113" fillId="0" borderId="157" xfId="146" applyFont="1" applyBorder="1" applyAlignment="1">
      <alignment horizontal="left"/>
    </xf>
    <xf numFmtId="37" fontId="113" fillId="0" borderId="0" xfId="146" applyFont="1" applyProtection="1">
      <protection locked="0"/>
    </xf>
    <xf numFmtId="37" fontId="113" fillId="0" borderId="0" xfId="146" applyFont="1" applyAlignment="1">
      <alignment horizontal="left"/>
    </xf>
    <xf numFmtId="192" fontId="126" fillId="0" borderId="0" xfId="147" applyFont="1" applyAlignment="1">
      <alignment vertical="center"/>
    </xf>
    <xf numFmtId="37" fontId="126" fillId="0" borderId="0" xfId="146" applyFont="1" applyAlignment="1">
      <alignment horizontal="left" vertical="center"/>
    </xf>
    <xf numFmtId="37" fontId="113" fillId="0" borderId="0" xfId="146" applyFont="1" applyAlignment="1">
      <alignment horizontal="left" vertical="center"/>
    </xf>
    <xf numFmtId="37" fontId="123" fillId="0" borderId="0" xfId="146" applyFont="1" applyAlignment="1" applyProtection="1">
      <alignment horizontal="left" vertical="center"/>
      <protection locked="0"/>
    </xf>
    <xf numFmtId="37" fontId="113" fillId="0" borderId="158" xfId="146" applyFont="1" applyBorder="1"/>
    <xf numFmtId="37" fontId="113" fillId="0" borderId="167" xfId="146" applyFont="1" applyBorder="1"/>
    <xf numFmtId="37" fontId="113" fillId="0" borderId="164" xfId="146" applyFont="1" applyBorder="1" applyAlignment="1">
      <alignment horizontal="center"/>
    </xf>
    <xf numFmtId="37" fontId="113" fillId="0" borderId="163" xfId="146" applyFont="1" applyBorder="1"/>
    <xf numFmtId="37" fontId="113" fillId="0" borderId="184" xfId="146" applyFont="1" applyBorder="1" applyAlignment="1">
      <alignment horizontal="left" vertical="center"/>
    </xf>
    <xf numFmtId="37" fontId="113" fillId="0" borderId="185" xfId="146" applyFont="1" applyBorder="1" applyAlignment="1">
      <alignment vertical="center"/>
    </xf>
    <xf numFmtId="37" fontId="113" fillId="0" borderId="166" xfId="146" applyFont="1" applyBorder="1" applyAlignment="1">
      <alignment vertical="center"/>
    </xf>
    <xf numFmtId="41" fontId="113" fillId="0" borderId="167" xfId="147" applyNumberFormat="1" applyFont="1" applyBorder="1" applyAlignment="1">
      <alignment vertical="center"/>
    </xf>
    <xf numFmtId="37" fontId="113" fillId="0" borderId="167" xfId="146" applyFont="1" applyBorder="1" applyAlignment="1">
      <alignment vertical="center"/>
    </xf>
    <xf numFmtId="37" fontId="113" fillId="0" borderId="0" xfId="146" applyFont="1" applyAlignment="1">
      <alignment vertical="top"/>
    </xf>
    <xf numFmtId="37" fontId="113" fillId="0" borderId="165" xfId="146" applyFont="1" applyBorder="1" applyAlignment="1">
      <alignment horizontal="center" vertical="top"/>
    </xf>
    <xf numFmtId="192" fontId="113" fillId="0" borderId="168" xfId="147" applyFont="1" applyBorder="1" applyAlignment="1">
      <alignment vertical="top"/>
    </xf>
    <xf numFmtId="41" fontId="113" fillId="0" borderId="0" xfId="147" applyNumberFormat="1" applyFont="1" applyAlignment="1">
      <alignment vertical="top"/>
    </xf>
    <xf numFmtId="37" fontId="113" fillId="0" borderId="0" xfId="146" applyFont="1" applyAlignment="1">
      <alignment vertical="top" wrapText="1"/>
    </xf>
    <xf numFmtId="37" fontId="113" fillId="0" borderId="165" xfId="146" applyFont="1" applyBorder="1" applyAlignment="1">
      <alignment horizontal="center" vertical="center"/>
    </xf>
    <xf numFmtId="37" fontId="113" fillId="0" borderId="186" xfId="146" applyFont="1" applyBorder="1" applyAlignment="1">
      <alignment vertical="top"/>
    </xf>
    <xf numFmtId="192" fontId="113" fillId="0" borderId="185" xfId="147" applyFont="1" applyBorder="1" applyAlignment="1">
      <alignment vertical="top"/>
    </xf>
    <xf numFmtId="37" fontId="113" fillId="0" borderId="168" xfId="146" applyFont="1" applyBorder="1" applyAlignment="1">
      <alignment vertical="center"/>
    </xf>
    <xf numFmtId="41" fontId="113" fillId="0" borderId="0" xfId="147" applyNumberFormat="1" applyFont="1" applyAlignment="1">
      <alignment vertical="center"/>
    </xf>
    <xf numFmtId="37" fontId="113" fillId="0" borderId="164" xfId="146" applyFont="1" applyBorder="1" applyAlignment="1">
      <alignment vertical="top"/>
    </xf>
    <xf numFmtId="37" fontId="113" fillId="0" borderId="164" xfId="146" applyFont="1" applyBorder="1" applyAlignment="1">
      <alignment horizontal="center" vertical="top"/>
    </xf>
    <xf numFmtId="37" fontId="113" fillId="0" borderId="184" xfId="146" applyFont="1" applyBorder="1" applyAlignment="1">
      <alignment vertical="top"/>
    </xf>
    <xf numFmtId="37" fontId="113" fillId="0" borderId="185" xfId="146" applyFont="1" applyBorder="1" applyAlignment="1">
      <alignment horizontal="center" vertical="top"/>
    </xf>
    <xf numFmtId="37" fontId="113" fillId="0" borderId="0" xfId="146" applyFont="1" applyAlignment="1">
      <alignment vertical="center" wrapText="1"/>
    </xf>
    <xf numFmtId="49" fontId="113" fillId="0" borderId="168" xfId="146" applyNumberFormat="1" applyFont="1" applyBorder="1" applyAlignment="1">
      <alignment vertical="top"/>
    </xf>
    <xf numFmtId="192" fontId="113" fillId="0" borderId="168" xfId="147" applyFont="1" applyBorder="1" applyAlignment="1">
      <alignment vertical="center"/>
    </xf>
    <xf numFmtId="37" fontId="113" fillId="0" borderId="0" xfId="146" applyFont="1" applyAlignment="1">
      <alignment vertical="center"/>
    </xf>
    <xf numFmtId="37" fontId="127" fillId="0" borderId="165" xfId="146" applyFont="1" applyBorder="1" applyAlignment="1">
      <alignment vertical="top" wrapText="1"/>
    </xf>
    <xf numFmtId="195" fontId="113" fillId="0" borderId="0" xfId="146" applyNumberFormat="1" applyFont="1" applyAlignment="1">
      <alignment vertical="top" wrapText="1"/>
    </xf>
    <xf numFmtId="37" fontId="113" fillId="0" borderId="163" xfId="146" applyFont="1" applyBorder="1" applyAlignment="1">
      <alignment vertical="top"/>
    </xf>
    <xf numFmtId="49" fontId="113" fillId="0" borderId="162" xfId="146" applyNumberFormat="1" applyFont="1" applyBorder="1" applyAlignment="1">
      <alignment vertical="top"/>
    </xf>
    <xf numFmtId="49" fontId="113" fillId="0" borderId="169" xfId="146" applyNumberFormat="1" applyFont="1" applyBorder="1" applyAlignment="1">
      <alignment vertical="top"/>
    </xf>
    <xf numFmtId="41" fontId="113" fillId="0" borderId="157" xfId="147" applyNumberFormat="1" applyFont="1" applyBorder="1" applyAlignment="1">
      <alignment horizontal="right"/>
    </xf>
    <xf numFmtId="41" fontId="113" fillId="0" borderId="157" xfId="147" applyNumberFormat="1" applyFont="1" applyBorder="1" applyAlignment="1">
      <alignment vertical="top"/>
    </xf>
    <xf numFmtId="37" fontId="113" fillId="0" borderId="0" xfId="148" applyFont="1"/>
    <xf numFmtId="37" fontId="113" fillId="0" borderId="0" xfId="148" applyFont="1" applyAlignment="1">
      <alignment horizontal="left"/>
    </xf>
    <xf numFmtId="37" fontId="113" fillId="0" borderId="0" xfId="145" applyFont="1"/>
    <xf numFmtId="37" fontId="113" fillId="0" borderId="0" xfId="145" applyFont="1" applyAlignment="1">
      <alignment horizontal="right"/>
    </xf>
    <xf numFmtId="195" fontId="113" fillId="0" borderId="0" xfId="146" applyNumberFormat="1" applyFont="1"/>
    <xf numFmtId="37" fontId="125" fillId="0" borderId="0" xfId="148" applyFont="1"/>
    <xf numFmtId="195" fontId="113" fillId="0" borderId="0" xfId="148" applyNumberFormat="1" applyFont="1"/>
    <xf numFmtId="37" fontId="113" fillId="0" borderId="0" xfId="145" applyFont="1" applyAlignment="1">
      <alignment horizontal="left"/>
    </xf>
    <xf numFmtId="37" fontId="113" fillId="0" borderId="0" xfId="146" applyFont="1" applyAlignment="1">
      <alignment horizontal="center"/>
    </xf>
    <xf numFmtId="195" fontId="113" fillId="0" borderId="0" xfId="146" applyNumberFormat="1" applyFont="1" applyAlignment="1">
      <alignment horizontal="left"/>
    </xf>
    <xf numFmtId="192" fontId="113" fillId="0" borderId="0" xfId="147" applyFont="1" applyAlignment="1">
      <alignment horizontal="left"/>
    </xf>
    <xf numFmtId="37" fontId="113" fillId="0" borderId="84" xfId="146" applyFont="1" applyBorder="1"/>
    <xf numFmtId="41" fontId="113" fillId="0" borderId="166" xfId="140" applyNumberFormat="1" applyFont="1" applyBorder="1" applyAlignment="1">
      <alignment horizontal="right"/>
    </xf>
    <xf numFmtId="41" fontId="113" fillId="0" borderId="167" xfId="140" applyNumberFormat="1" applyFont="1" applyBorder="1" applyAlignment="1">
      <alignment horizontal="right"/>
    </xf>
    <xf numFmtId="41" fontId="119" fillId="0" borderId="167" xfId="140" applyNumberFormat="1" applyFont="1" applyBorder="1"/>
    <xf numFmtId="41" fontId="113" fillId="0" borderId="167" xfId="140" applyNumberFormat="1" applyFont="1" applyBorder="1"/>
    <xf numFmtId="41" fontId="113" fillId="0" borderId="167" xfId="141" applyNumberFormat="1" applyFont="1" applyBorder="1" applyAlignment="1">
      <alignment wrapText="1"/>
    </xf>
    <xf numFmtId="37" fontId="46" fillId="0" borderId="181" xfId="146" applyFont="1" applyBorder="1" applyAlignment="1">
      <alignment horizontal="left"/>
    </xf>
    <xf numFmtId="37" fontId="12" fillId="0" borderId="0" xfId="146" applyFont="1" applyAlignment="1" applyProtection="1">
      <alignment horizontal="left" vertical="center"/>
      <protection locked="0"/>
    </xf>
    <xf numFmtId="37" fontId="113" fillId="0" borderId="165" xfId="146" applyFont="1" applyBorder="1" applyAlignment="1">
      <alignment horizontal="left" vertical="top"/>
    </xf>
    <xf numFmtId="37" fontId="113" fillId="0" borderId="164" xfId="146" applyFont="1" applyBorder="1" applyAlignment="1">
      <alignment horizontal="left" vertical="top"/>
    </xf>
    <xf numFmtId="37" fontId="113" fillId="0" borderId="185" xfId="146" applyFont="1" applyBorder="1" applyAlignment="1">
      <alignment horizontal="left" vertical="top"/>
    </xf>
    <xf numFmtId="0" fontId="109" fillId="0" borderId="0" xfId="0" applyFont="1" applyAlignment="1">
      <alignment vertical="center" wrapText="1"/>
    </xf>
    <xf numFmtId="0" fontId="46" fillId="0" borderId="0" xfId="0" applyFont="1" applyAlignment="1">
      <alignment vertical="center" wrapText="1"/>
    </xf>
    <xf numFmtId="0" fontId="12" fillId="0" borderId="0" xfId="0" applyFont="1" applyAlignment="1">
      <alignment vertical="center" wrapText="1"/>
    </xf>
    <xf numFmtId="0" fontId="54" fillId="0" borderId="9" xfId="0" applyFont="1" applyBorder="1" applyAlignment="1">
      <alignment vertical="center" wrapText="1"/>
    </xf>
    <xf numFmtId="0" fontId="54" fillId="0" borderId="11" xfId="0" applyFont="1" applyBorder="1" applyAlignment="1">
      <alignment vertical="center" wrapText="1"/>
    </xf>
    <xf numFmtId="0" fontId="54" fillId="0" borderId="0" xfId="0" applyFont="1" applyAlignment="1">
      <alignment vertical="top" wrapText="1"/>
    </xf>
    <xf numFmtId="0" fontId="54" fillId="0" borderId="0" xfId="0" applyFont="1" applyAlignment="1">
      <alignment vertical="center" wrapText="1"/>
    </xf>
    <xf numFmtId="0" fontId="54" fillId="0" borderId="0" xfId="0" applyFont="1">
      <alignment vertical="center"/>
    </xf>
    <xf numFmtId="0" fontId="54" fillId="0" borderId="15" xfId="0" applyFont="1" applyBorder="1" applyAlignment="1">
      <alignment vertical="center" wrapText="1"/>
    </xf>
    <xf numFmtId="0" fontId="54" fillId="0" borderId="12" xfId="0" applyFont="1" applyBorder="1" applyAlignment="1">
      <alignment vertical="top"/>
    </xf>
    <xf numFmtId="0" fontId="54" fillId="0" borderId="8" xfId="0" applyFont="1" applyBorder="1" applyAlignment="1">
      <alignment vertical="top"/>
    </xf>
    <xf numFmtId="0" fontId="54" fillId="0" borderId="8" xfId="0" applyFont="1" applyBorder="1">
      <alignment vertical="center"/>
    </xf>
    <xf numFmtId="0" fontId="54" fillId="0" borderId="8" xfId="0" applyFont="1" applyBorder="1" applyAlignment="1">
      <alignment vertical="center" wrapText="1"/>
    </xf>
    <xf numFmtId="0" fontId="54" fillId="0" borderId="8" xfId="0" applyFont="1" applyBorder="1" applyAlignment="1">
      <alignment vertical="top" wrapText="1"/>
    </xf>
    <xf numFmtId="0" fontId="54" fillId="0" borderId="1" xfId="0" applyFont="1" applyBorder="1" applyAlignment="1">
      <alignment horizontal="center" vertical="center" wrapText="1"/>
    </xf>
    <xf numFmtId="0" fontId="46" fillId="0" borderId="1" xfId="1" applyFont="1" applyBorder="1" applyAlignment="1">
      <alignment horizontal="center" vertical="center" wrapText="1"/>
    </xf>
    <xf numFmtId="0" fontId="54" fillId="0" borderId="2" xfId="0" applyFont="1" applyBorder="1" applyAlignment="1">
      <alignment horizontal="center" vertical="center" wrapText="1"/>
    </xf>
    <xf numFmtId="176" fontId="54" fillId="0" borderId="30" xfId="1" applyNumberFormat="1" applyFont="1" applyBorder="1" applyAlignment="1">
      <alignment horizontal="center" vertical="center" wrapText="1"/>
    </xf>
    <xf numFmtId="176" fontId="46" fillId="0" borderId="0" xfId="0" applyNumberFormat="1" applyFont="1" applyAlignment="1">
      <alignment horizontal="center" vertical="center" wrapText="1"/>
    </xf>
    <xf numFmtId="0" fontId="54" fillId="0" borderId="3" xfId="0" applyFont="1" applyBorder="1" applyAlignment="1">
      <alignment horizontal="center" vertical="center" wrapText="1"/>
    </xf>
    <xf numFmtId="20" fontId="54" fillId="0" borderId="3" xfId="1" applyNumberFormat="1" applyFont="1" applyBorder="1" applyAlignment="1">
      <alignment horizontal="center" vertical="center" wrapText="1"/>
    </xf>
    <xf numFmtId="0" fontId="54" fillId="0" borderId="4" xfId="0" applyFont="1" applyBorder="1" applyAlignment="1">
      <alignment horizontal="center" vertical="center" wrapText="1"/>
    </xf>
    <xf numFmtId="177" fontId="54" fillId="0" borderId="30" xfId="1" applyNumberFormat="1" applyFont="1" applyBorder="1" applyAlignment="1">
      <alignment horizontal="center" vertical="center" wrapText="1"/>
    </xf>
    <xf numFmtId="0" fontId="46" fillId="0" borderId="8" xfId="0" applyFont="1" applyBorder="1" applyAlignment="1">
      <alignment vertical="center" wrapText="1"/>
    </xf>
    <xf numFmtId="176" fontId="54" fillId="0" borderId="3" xfId="1" applyNumberFormat="1" applyFont="1" applyBorder="1" applyAlignment="1">
      <alignment horizontal="center" vertical="center" wrapText="1"/>
    </xf>
    <xf numFmtId="176" fontId="54" fillId="0" borderId="2" xfId="1" applyNumberFormat="1" applyFont="1" applyBorder="1" applyAlignment="1">
      <alignment horizontal="center" vertical="center" wrapText="1"/>
    </xf>
    <xf numFmtId="0" fontId="46" fillId="0" borderId="4" xfId="0" applyFont="1" applyBorder="1" applyAlignment="1">
      <alignment vertical="center" wrapText="1"/>
    </xf>
    <xf numFmtId="176" fontId="112" fillId="0" borderId="2" xfId="1" applyNumberFormat="1" applyFont="1" applyBorder="1" applyAlignment="1">
      <alignment vertical="center" wrapText="1"/>
    </xf>
    <xf numFmtId="176" fontId="112" fillId="0" borderId="3" xfId="1" applyNumberFormat="1" applyFont="1" applyBorder="1" applyAlignment="1">
      <alignment vertical="center" wrapText="1"/>
    </xf>
    <xf numFmtId="0" fontId="54" fillId="0" borderId="4" xfId="0" applyFont="1" applyBorder="1" applyAlignment="1">
      <alignment vertical="center" wrapText="1"/>
    </xf>
    <xf numFmtId="0" fontId="54" fillId="0" borderId="3" xfId="0" applyFont="1" applyBorder="1" applyAlignment="1">
      <alignment vertical="center" wrapText="1"/>
    </xf>
    <xf numFmtId="0" fontId="113" fillId="0" borderId="130" xfId="150" applyNumberFormat="1" applyFont="1" applyBorder="1" applyAlignment="1">
      <alignment horizontal="justify"/>
    </xf>
    <xf numFmtId="197" fontId="113" fillId="0" borderId="187" xfId="150" applyNumberFormat="1" applyFont="1" applyBorder="1" applyAlignment="1">
      <alignment vertical="center"/>
    </xf>
    <xf numFmtId="196" fontId="113" fillId="0" borderId="0" xfId="150" applyFont="1"/>
    <xf numFmtId="196" fontId="113" fillId="0" borderId="0" xfId="150" applyFont="1" applyAlignment="1">
      <alignment vertical="center"/>
    </xf>
    <xf numFmtId="196" fontId="113" fillId="0" borderId="130" xfId="150" applyFont="1" applyBorder="1" applyAlignment="1">
      <alignment horizontal="center" vertical="center"/>
    </xf>
    <xf numFmtId="0" fontId="113" fillId="0" borderId="0" xfId="151" applyFont="1" applyAlignment="1">
      <alignment horizontal="left" vertical="center"/>
    </xf>
    <xf numFmtId="196" fontId="113" fillId="0" borderId="0" xfId="150" applyFont="1" applyAlignment="1">
      <alignment horizontal="center" vertical="center"/>
    </xf>
    <xf numFmtId="0" fontId="113" fillId="0" borderId="133" xfId="151" applyFont="1" applyBorder="1" applyAlignment="1">
      <alignment horizontal="left" vertical="center"/>
    </xf>
    <xf numFmtId="196" fontId="0" fillId="0" borderId="133" xfId="150" applyFont="1" applyBorder="1"/>
    <xf numFmtId="196" fontId="113" fillId="0" borderId="133" xfId="150" applyFont="1" applyBorder="1"/>
    <xf numFmtId="196" fontId="113" fillId="0" borderId="133" xfId="150" applyFont="1" applyBorder="1" applyAlignment="1">
      <alignment horizontal="center" vertical="center"/>
    </xf>
    <xf numFmtId="196" fontId="130" fillId="0" borderId="0" xfId="150" applyFont="1" applyAlignment="1">
      <alignment horizontal="center"/>
    </xf>
    <xf numFmtId="196" fontId="113" fillId="0" borderId="0" xfId="150" applyFont="1" applyAlignment="1">
      <alignment horizontal="center"/>
    </xf>
    <xf numFmtId="196" fontId="113" fillId="0" borderId="132" xfId="150" applyFont="1" applyBorder="1" applyAlignment="1">
      <alignment horizontal="center" vertical="center"/>
    </xf>
    <xf numFmtId="196" fontId="113" fillId="0" borderId="130" xfId="150" applyFont="1" applyBorder="1" applyAlignment="1">
      <alignment horizontal="center" vertical="center" wrapText="1"/>
    </xf>
    <xf numFmtId="196" fontId="113" fillId="0" borderId="149" xfId="150" applyFont="1" applyBorder="1" applyAlignment="1">
      <alignment horizontal="center" vertical="center"/>
    </xf>
    <xf numFmtId="196" fontId="113" fillId="0" borderId="149" xfId="150" applyFont="1" applyBorder="1" applyAlignment="1">
      <alignment horizontal="center" vertical="center" wrapText="1"/>
    </xf>
    <xf numFmtId="196" fontId="113" fillId="0" borderId="190" xfId="150" applyFont="1" applyBorder="1" applyAlignment="1">
      <alignment horizontal="center" vertical="center" wrapText="1"/>
    </xf>
    <xf numFmtId="196" fontId="113" fillId="0" borderId="131" xfId="150" applyFont="1" applyBorder="1" applyAlignment="1">
      <alignment horizontal="center" vertical="center" wrapText="1"/>
    </xf>
    <xf numFmtId="196" fontId="113" fillId="0" borderId="190" xfId="150" applyFont="1" applyBorder="1" applyAlignment="1">
      <alignment horizontal="center"/>
    </xf>
    <xf numFmtId="198" fontId="113" fillId="0" borderId="149" xfId="150" applyNumberFormat="1" applyFont="1" applyBorder="1"/>
    <xf numFmtId="196" fontId="113" fillId="0" borderId="191" xfId="150" applyFont="1" applyBorder="1" applyAlignment="1">
      <alignment horizontal="center"/>
    </xf>
    <xf numFmtId="198" fontId="113" fillId="0" borderId="0" xfId="150" applyNumberFormat="1" applyFont="1"/>
    <xf numFmtId="198" fontId="113" fillId="0" borderId="187" xfId="150" applyNumberFormat="1" applyFont="1" applyBorder="1"/>
    <xf numFmtId="198" fontId="113" fillId="0" borderId="192" xfId="150" applyNumberFormat="1" applyFont="1" applyBorder="1"/>
    <xf numFmtId="196" fontId="113" fillId="0" borderId="148" xfId="150" applyFont="1" applyBorder="1" applyAlignment="1">
      <alignment horizontal="center"/>
    </xf>
    <xf numFmtId="198" fontId="113" fillId="0" borderId="130" xfId="150" applyNumberFormat="1" applyFont="1" applyBorder="1"/>
    <xf numFmtId="198" fontId="113" fillId="0" borderId="193" xfId="150" applyNumberFormat="1" applyFont="1" applyBorder="1"/>
    <xf numFmtId="198" fontId="113" fillId="0" borderId="142" xfId="150" applyNumberFormat="1" applyFont="1" applyBorder="1"/>
    <xf numFmtId="198" fontId="113" fillId="0" borderId="189" xfId="150" applyNumberFormat="1" applyFont="1" applyBorder="1"/>
    <xf numFmtId="196" fontId="113" fillId="0" borderId="148" xfId="150" applyFont="1" applyBorder="1" applyAlignment="1">
      <alignment horizontal="center" vertical="center"/>
    </xf>
    <xf numFmtId="196" fontId="113" fillId="0" borderId="193" xfId="150" applyFont="1" applyBorder="1" applyAlignment="1">
      <alignment vertical="center"/>
    </xf>
    <xf numFmtId="196" fontId="113" fillId="0" borderId="193" xfId="150" applyFont="1" applyBorder="1"/>
    <xf numFmtId="196" fontId="113" fillId="0" borderId="193" xfId="150" applyFont="1" applyBorder="1" applyAlignment="1">
      <alignment horizontal="right" vertical="center"/>
    </xf>
    <xf numFmtId="196" fontId="113" fillId="0" borderId="193" xfId="150" applyFont="1" applyBorder="1" applyAlignment="1">
      <alignment horizontal="right"/>
    </xf>
    <xf numFmtId="0" fontId="113" fillId="0" borderId="193" xfId="151" applyFont="1" applyBorder="1" applyAlignment="1">
      <alignment vertical="center"/>
    </xf>
    <xf numFmtId="196" fontId="113" fillId="0" borderId="0" xfId="150" applyFont="1" applyAlignment="1">
      <alignment horizontal="left" vertical="center"/>
    </xf>
    <xf numFmtId="196" fontId="113" fillId="0" borderId="0" xfId="150" applyFont="1" applyAlignment="1">
      <alignment horizontal="right" vertical="center"/>
    </xf>
    <xf numFmtId="0" fontId="113" fillId="0" borderId="0" xfId="153" applyFont="1" applyAlignment="1">
      <alignment horizontal="left" vertical="center"/>
    </xf>
    <xf numFmtId="0" fontId="20" fillId="0" borderId="0" xfId="152">
      <alignment vertical="center"/>
    </xf>
    <xf numFmtId="0" fontId="113" fillId="0" borderId="130" xfId="150" applyNumberFormat="1" applyFont="1" applyBorder="1" applyAlignment="1">
      <alignment horizontal="center"/>
    </xf>
    <xf numFmtId="196" fontId="113" fillId="0" borderId="0" xfId="150" applyFont="1" applyAlignment="1">
      <alignment horizontal="right"/>
    </xf>
    <xf numFmtId="0" fontId="119" fillId="0" borderId="130" xfId="150" applyNumberFormat="1" applyFont="1" applyBorder="1" applyAlignment="1">
      <alignment horizontal="center" vertical="center" wrapText="1"/>
    </xf>
    <xf numFmtId="196" fontId="119" fillId="0" borderId="130" xfId="150" applyFont="1" applyBorder="1" applyAlignment="1">
      <alignment horizontal="center" vertical="center" wrapText="1"/>
    </xf>
    <xf numFmtId="196" fontId="115" fillId="0" borderId="142" xfId="150" applyFont="1" applyBorder="1" applyAlignment="1">
      <alignment horizontal="center" vertical="center" wrapText="1"/>
    </xf>
    <xf numFmtId="198" fontId="113" fillId="0" borderId="131" xfId="150" applyNumberFormat="1" applyFont="1" applyBorder="1"/>
    <xf numFmtId="198" fontId="113" fillId="0" borderId="130" xfId="150" applyNumberFormat="1" applyFont="1" applyBorder="1" applyAlignment="1">
      <alignment horizontal="center"/>
    </xf>
    <xf numFmtId="0" fontId="113" fillId="0" borderId="0" xfId="151" applyFont="1" applyAlignment="1">
      <alignment vertical="center"/>
    </xf>
    <xf numFmtId="196" fontId="0" fillId="0" borderId="0" xfId="150" applyFont="1"/>
    <xf numFmtId="196" fontId="131" fillId="0" borderId="0" xfId="150" applyFont="1"/>
    <xf numFmtId="0" fontId="20" fillId="0" borderId="0" xfId="154">
      <alignment vertical="center"/>
    </xf>
    <xf numFmtId="197" fontId="113" fillId="0" borderId="0" xfId="150" applyNumberFormat="1" applyFont="1" applyAlignment="1">
      <alignment vertical="center"/>
    </xf>
    <xf numFmtId="0" fontId="113" fillId="0" borderId="131" xfId="151" applyFont="1" applyBorder="1" applyAlignment="1">
      <alignment horizontal="left" vertical="center"/>
    </xf>
    <xf numFmtId="196" fontId="113" fillId="0" borderId="132" xfId="150" applyFont="1" applyBorder="1" applyAlignment="1">
      <alignment vertical="center"/>
    </xf>
    <xf numFmtId="196" fontId="113" fillId="0" borderId="132" xfId="150" applyFont="1" applyBorder="1"/>
    <xf numFmtId="196" fontId="113" fillId="0" borderId="190" xfId="150" applyFont="1" applyBorder="1"/>
    <xf numFmtId="196" fontId="113" fillId="0" borderId="142" xfId="150" applyFont="1" applyBorder="1" applyAlignment="1">
      <alignment horizontal="center" vertical="center" wrapText="1"/>
    </xf>
    <xf numFmtId="0" fontId="113" fillId="0" borderId="193" xfId="155" applyFont="1" applyBorder="1" applyAlignment="1">
      <alignment horizontal="center" vertical="center" wrapText="1"/>
    </xf>
    <xf numFmtId="0" fontId="113" fillId="0" borderId="190" xfId="155" applyFont="1" applyBorder="1" applyAlignment="1">
      <alignment horizontal="center" vertical="center"/>
    </xf>
    <xf numFmtId="0" fontId="113" fillId="0" borderId="148" xfId="155" applyFont="1" applyBorder="1" applyAlignment="1">
      <alignment vertical="center"/>
    </xf>
    <xf numFmtId="198" fontId="113" fillId="0" borderId="130" xfId="150" applyNumberFormat="1" applyFont="1" applyBorder="1" applyAlignment="1">
      <alignment vertical="center"/>
    </xf>
    <xf numFmtId="198" fontId="113" fillId="0" borderId="142" xfId="150" applyNumberFormat="1" applyFont="1" applyBorder="1" applyAlignment="1">
      <alignment vertical="center"/>
    </xf>
    <xf numFmtId="198" fontId="113" fillId="0" borderId="194" xfId="150" applyNumberFormat="1" applyFont="1" applyBorder="1" applyAlignment="1">
      <alignment vertical="center"/>
    </xf>
    <xf numFmtId="0" fontId="113" fillId="0" borderId="148" xfId="155" applyFont="1" applyBorder="1" applyAlignment="1">
      <alignment horizontal="right" vertical="center"/>
    </xf>
    <xf numFmtId="196" fontId="113" fillId="0" borderId="0" xfId="150" applyFont="1" applyAlignment="1">
      <alignment vertical="top"/>
    </xf>
    <xf numFmtId="196" fontId="113" fillId="0" borderId="0" xfId="150" applyFont="1" applyAlignment="1">
      <alignment vertical="top" wrapText="1"/>
    </xf>
    <xf numFmtId="196" fontId="113" fillId="0" borderId="0" xfId="150" applyFont="1" applyAlignment="1">
      <alignment horizontal="left" vertical="top" wrapText="1"/>
    </xf>
    <xf numFmtId="0" fontId="113" fillId="0" borderId="0" xfId="150" applyNumberFormat="1" applyFont="1"/>
    <xf numFmtId="0" fontId="132" fillId="0" borderId="0" xfId="156">
      <alignment vertical="center"/>
    </xf>
    <xf numFmtId="0" fontId="113" fillId="0" borderId="130" xfId="150" applyNumberFormat="1" applyFont="1" applyBorder="1" applyAlignment="1">
      <alignment horizontal="center" vertical="center"/>
    </xf>
    <xf numFmtId="0" fontId="20" fillId="0" borderId="0" xfId="157" applyFont="1">
      <alignment vertical="center"/>
    </xf>
    <xf numFmtId="0" fontId="113" fillId="0" borderId="0" xfId="157" applyFont="1" applyAlignment="1">
      <alignment horizontal="justify" vertical="center" wrapText="1"/>
    </xf>
    <xf numFmtId="0" fontId="113" fillId="0" borderId="0" xfId="157" applyFont="1" applyAlignment="1">
      <alignment vertical="center" wrapText="1"/>
    </xf>
    <xf numFmtId="0" fontId="20" fillId="0" borderId="0" xfId="157" applyFont="1" applyAlignment="1"/>
    <xf numFmtId="0" fontId="133" fillId="0" borderId="0" xfId="157" applyFont="1" applyAlignment="1">
      <alignment vertical="center" wrapText="1"/>
    </xf>
    <xf numFmtId="0" fontId="113" fillId="0" borderId="141" xfId="150" applyNumberFormat="1" applyFont="1" applyBorder="1" applyAlignment="1">
      <alignment horizontal="center" vertical="center"/>
    </xf>
    <xf numFmtId="0" fontId="113" fillId="0" borderId="187" xfId="157" applyFont="1" applyBorder="1">
      <alignment vertical="center"/>
    </xf>
    <xf numFmtId="0" fontId="113" fillId="0" borderId="0" xfId="157" applyFont="1" applyAlignment="1">
      <alignment wrapText="1"/>
    </xf>
    <xf numFmtId="0" fontId="113" fillId="0" borderId="148" xfId="157" applyFont="1" applyBorder="1" applyAlignment="1">
      <alignment horizontal="center" vertical="center" wrapText="1"/>
    </xf>
    <xf numFmtId="0" fontId="113" fillId="0" borderId="130" xfId="157" applyFont="1" applyBorder="1" applyAlignment="1">
      <alignment horizontal="center" vertical="center" wrapText="1"/>
    </xf>
    <xf numFmtId="0" fontId="115" fillId="0" borderId="0" xfId="157" applyFont="1" applyAlignment="1">
      <alignment horizontal="center" vertical="center"/>
    </xf>
    <xf numFmtId="0" fontId="17" fillId="0" borderId="0" xfId="157" applyFont="1" applyAlignment="1">
      <alignment horizontal="center" vertical="center"/>
    </xf>
    <xf numFmtId="0" fontId="113" fillId="0" borderId="190" xfId="157" applyFont="1" applyBorder="1" applyAlignment="1">
      <alignment horizontal="center" vertical="center" wrapText="1"/>
    </xf>
    <xf numFmtId="0" fontId="20" fillId="0" borderId="0" xfId="157" applyFont="1" applyAlignment="1">
      <alignment horizontal="center" vertical="center"/>
    </xf>
    <xf numFmtId="0" fontId="20" fillId="0" borderId="148" xfId="157" applyFont="1" applyBorder="1" applyAlignment="1">
      <alignment vertical="center" wrapText="1"/>
    </xf>
    <xf numFmtId="0" fontId="119" fillId="0" borderId="130" xfId="157" applyFont="1" applyBorder="1" applyAlignment="1">
      <alignment horizontal="justify" vertical="center" wrapText="1"/>
    </xf>
    <xf numFmtId="0" fontId="129" fillId="0" borderId="130" xfId="157" applyFont="1" applyBorder="1" applyAlignment="1">
      <alignment horizontal="center" vertical="center" wrapText="1"/>
    </xf>
    <xf numFmtId="0" fontId="20" fillId="0" borderId="133" xfId="157" applyFont="1" applyBorder="1" applyAlignment="1">
      <alignment vertical="center" wrapText="1"/>
    </xf>
    <xf numFmtId="0" fontId="119" fillId="0" borderId="0" xfId="157" applyFont="1" applyAlignment="1">
      <alignment horizontal="justify" vertical="center" wrapText="1"/>
    </xf>
    <xf numFmtId="0" fontId="129" fillId="0" borderId="0" xfId="157" applyFont="1" applyAlignment="1">
      <alignment horizontal="center" vertical="center" wrapText="1"/>
    </xf>
    <xf numFmtId="0" fontId="20" fillId="0" borderId="0" xfId="157" applyFont="1" applyAlignment="1">
      <alignment vertical="center" wrapText="1"/>
    </xf>
    <xf numFmtId="0" fontId="113" fillId="0" borderId="0" xfId="157" applyFont="1" applyAlignment="1">
      <alignment horizontal="left"/>
    </xf>
    <xf numFmtId="0" fontId="113" fillId="0" borderId="0" xfId="157" applyFont="1" applyAlignment="1">
      <alignment horizontal="justify" wrapText="1"/>
    </xf>
    <xf numFmtId="0" fontId="115" fillId="0" borderId="0" xfId="157" applyFont="1">
      <alignment vertical="center"/>
    </xf>
    <xf numFmtId="0" fontId="134" fillId="0" borderId="0" xfId="157" applyFont="1">
      <alignment vertical="center"/>
    </xf>
    <xf numFmtId="0" fontId="85" fillId="0" borderId="0" xfId="157" applyFont="1" applyAlignment="1">
      <alignment horizontal="justify" wrapText="1"/>
    </xf>
    <xf numFmtId="0" fontId="134" fillId="0" borderId="0" xfId="157" applyFont="1" applyAlignment="1">
      <alignment wrapText="1"/>
    </xf>
    <xf numFmtId="0" fontId="132" fillId="0" borderId="0" xfId="157">
      <alignment vertical="center"/>
    </xf>
    <xf numFmtId="0" fontId="113" fillId="0" borderId="187" xfId="150" applyNumberFormat="1" applyFont="1" applyBorder="1" applyAlignment="1">
      <alignment horizontal="justify"/>
    </xf>
    <xf numFmtId="0" fontId="113" fillId="0" borderId="0" xfId="150" applyNumberFormat="1" applyFont="1" applyAlignment="1">
      <alignment horizontal="justify"/>
    </xf>
    <xf numFmtId="0" fontId="113" fillId="0" borderId="0" xfId="158" applyFont="1" applyAlignment="1">
      <alignment wrapText="1"/>
    </xf>
    <xf numFmtId="0" fontId="20" fillId="0" borderId="0" xfId="158" applyFont="1">
      <alignment vertical="center"/>
    </xf>
    <xf numFmtId="0" fontId="113" fillId="0" borderId="187" xfId="158" applyFont="1" applyBorder="1" applyAlignment="1"/>
    <xf numFmtId="0" fontId="113" fillId="0" borderId="130" xfId="158" applyFont="1" applyBorder="1" applyAlignment="1">
      <alignment horizontal="center" vertical="center" wrapText="1"/>
    </xf>
    <xf numFmtId="0" fontId="113" fillId="0" borderId="142" xfId="158" applyFont="1" applyBorder="1" applyAlignment="1">
      <alignment horizontal="center" vertical="center" wrapText="1"/>
    </xf>
    <xf numFmtId="0" fontId="20" fillId="0" borderId="0" xfId="158" applyFont="1" applyAlignment="1">
      <alignment horizontal="center" vertical="center"/>
    </xf>
    <xf numFmtId="0" fontId="113" fillId="0" borderId="130" xfId="158" applyFont="1" applyBorder="1" applyAlignment="1">
      <alignment horizontal="justify" vertical="center" wrapText="1"/>
    </xf>
    <xf numFmtId="0" fontId="129" fillId="0" borderId="130" xfId="158" applyFont="1" applyBorder="1" applyAlignment="1">
      <alignment horizontal="center" vertical="center" wrapText="1"/>
    </xf>
    <xf numFmtId="0" fontId="129" fillId="0" borderId="142" xfId="158" applyFont="1" applyBorder="1" applyAlignment="1">
      <alignment horizontal="center" vertical="center" wrapText="1"/>
    </xf>
    <xf numFmtId="0" fontId="113" fillId="0" borderId="130" xfId="158" applyFont="1" applyBorder="1" applyAlignment="1">
      <alignment horizontal="left" vertical="center" wrapText="1"/>
    </xf>
    <xf numFmtId="0" fontId="113" fillId="0" borderId="0" xfId="158" applyFont="1" applyAlignment="1">
      <alignment horizontal="center" vertical="center" wrapText="1"/>
    </xf>
    <xf numFmtId="0" fontId="129" fillId="0" borderId="0" xfId="158" applyFont="1" applyAlignment="1">
      <alignment horizontal="center" vertical="center" wrapText="1"/>
    </xf>
    <xf numFmtId="0" fontId="113" fillId="0" borderId="131" xfId="158" applyFont="1" applyBorder="1" applyAlignment="1"/>
    <xf numFmtId="0" fontId="113" fillId="0" borderId="132" xfId="158" applyFont="1" applyBorder="1" applyAlignment="1"/>
    <xf numFmtId="0" fontId="113" fillId="0" borderId="132" xfId="158" applyFont="1" applyBorder="1" applyAlignment="1">
      <alignment wrapText="1"/>
    </xf>
    <xf numFmtId="0" fontId="129" fillId="0" borderId="141" xfId="158" applyFont="1" applyBorder="1" applyAlignment="1">
      <alignment horizontal="center" vertical="center" wrapText="1"/>
    </xf>
    <xf numFmtId="0" fontId="129" fillId="0" borderId="143" xfId="158" applyFont="1" applyBorder="1" applyAlignment="1">
      <alignment horizontal="center" vertical="center" wrapText="1"/>
    </xf>
    <xf numFmtId="0" fontId="20" fillId="0" borderId="0" xfId="158" applyFont="1" applyAlignment="1">
      <alignment wrapText="1"/>
    </xf>
    <xf numFmtId="0" fontId="132" fillId="0" borderId="0" xfId="158">
      <alignment vertical="center"/>
    </xf>
    <xf numFmtId="0" fontId="113" fillId="0" borderId="142" xfId="150" applyNumberFormat="1" applyFont="1" applyBorder="1" applyAlignment="1">
      <alignment horizontal="justify"/>
    </xf>
    <xf numFmtId="0" fontId="20" fillId="0" borderId="0" xfId="159">
      <alignment vertical="center"/>
    </xf>
    <xf numFmtId="0" fontId="113" fillId="0" borderId="0" xfId="159" applyFont="1" applyAlignment="1">
      <alignment horizontal="justify" wrapText="1"/>
    </xf>
    <xf numFmtId="0" fontId="113" fillId="0" borderId="187" xfId="159" applyFont="1" applyBorder="1" applyAlignment="1"/>
    <xf numFmtId="0" fontId="113" fillId="0" borderId="187" xfId="159" applyFont="1" applyBorder="1" applyAlignment="1">
      <alignment horizontal="justify" wrapText="1"/>
    </xf>
    <xf numFmtId="0" fontId="113" fillId="0" borderId="143" xfId="150" applyNumberFormat="1" applyFont="1" applyBorder="1" applyAlignment="1">
      <alignment horizontal="justify"/>
    </xf>
    <xf numFmtId="0" fontId="113" fillId="0" borderId="0" xfId="159" applyFont="1" applyAlignment="1">
      <alignment wrapText="1"/>
    </xf>
    <xf numFmtId="0" fontId="20" fillId="0" borderId="0" xfId="159" applyAlignment="1">
      <alignment horizontal="center" vertical="center"/>
    </xf>
    <xf numFmtId="0" fontId="113" fillId="0" borderId="131" xfId="159" applyFont="1" applyBorder="1" applyAlignment="1">
      <alignment horizontal="center" vertical="center"/>
    </xf>
    <xf numFmtId="0" fontId="116" fillId="0" borderId="131" xfId="159" applyFont="1" applyBorder="1" applyAlignment="1">
      <alignment horizontal="center" vertical="center" wrapText="1"/>
    </xf>
    <xf numFmtId="0" fontId="116" fillId="0" borderId="130" xfId="159" applyFont="1" applyBorder="1" applyAlignment="1">
      <alignment horizontal="center" vertical="center" wrapText="1"/>
    </xf>
    <xf numFmtId="0" fontId="113" fillId="0" borderId="0" xfId="159" applyFont="1" applyAlignment="1">
      <alignment horizontal="center" vertical="center" wrapText="1"/>
    </xf>
    <xf numFmtId="0" fontId="113" fillId="0" borderId="132" xfId="159" applyFont="1" applyBorder="1" applyAlignment="1">
      <alignment horizontal="center" vertical="center" wrapText="1"/>
    </xf>
    <xf numFmtId="0" fontId="119" fillId="0" borderId="148" xfId="159" applyFont="1" applyBorder="1" applyAlignment="1">
      <alignment horizontal="justify" wrapText="1"/>
    </xf>
    <xf numFmtId="0" fontId="129" fillId="0" borderId="130" xfId="159" applyFont="1" applyBorder="1" applyAlignment="1">
      <alignment horizontal="center" wrapText="1"/>
    </xf>
    <xf numFmtId="0" fontId="119" fillId="0" borderId="193" xfId="159" applyFont="1" applyBorder="1" applyAlignment="1">
      <alignment horizontal="justify" wrapText="1"/>
    </xf>
    <xf numFmtId="0" fontId="129" fillId="0" borderId="142" xfId="159" applyFont="1" applyBorder="1" applyAlignment="1">
      <alignment horizontal="center" wrapText="1"/>
    </xf>
    <xf numFmtId="0" fontId="129" fillId="0" borderId="143" xfId="159" applyFont="1" applyBorder="1" applyAlignment="1">
      <alignment horizontal="center" wrapText="1"/>
    </xf>
    <xf numFmtId="0" fontId="119" fillId="0" borderId="0" xfId="159" applyFont="1" applyAlignment="1">
      <alignment horizontal="justify" wrapText="1"/>
    </xf>
    <xf numFmtId="0" fontId="129" fillId="0" borderId="0" xfId="159" applyFont="1" applyAlignment="1">
      <alignment horizontal="center" wrapText="1"/>
    </xf>
    <xf numFmtId="196" fontId="125" fillId="0" borderId="193" xfId="150" applyFont="1" applyBorder="1" applyAlignment="1">
      <alignment vertical="center"/>
    </xf>
    <xf numFmtId="0" fontId="129" fillId="0" borderId="193" xfId="159" applyFont="1" applyBorder="1" applyAlignment="1">
      <alignment horizontal="center" wrapText="1"/>
    </xf>
    <xf numFmtId="196" fontId="125" fillId="0" borderId="0" xfId="150" applyFont="1" applyAlignment="1">
      <alignment vertical="center"/>
    </xf>
    <xf numFmtId="196" fontId="119" fillId="0" borderId="0" xfId="150" applyFont="1" applyAlignment="1">
      <alignment horizontal="right" vertical="center"/>
    </xf>
    <xf numFmtId="196" fontId="119" fillId="0" borderId="0" xfId="150" applyFont="1" applyAlignment="1">
      <alignment horizontal="left" vertical="center"/>
    </xf>
    <xf numFmtId="196" fontId="119" fillId="0" borderId="0" xfId="150" applyFont="1" applyAlignment="1">
      <alignment vertical="center"/>
    </xf>
    <xf numFmtId="196" fontId="119" fillId="0" borderId="0" xfId="150" applyFont="1"/>
    <xf numFmtId="0" fontId="113" fillId="0" borderId="0" xfId="159" applyFont="1" applyAlignment="1"/>
    <xf numFmtId="0" fontId="20" fillId="0" borderId="0" xfId="159" applyAlignment="1">
      <alignment wrapText="1"/>
    </xf>
    <xf numFmtId="0" fontId="113" fillId="0" borderId="0" xfId="160" applyFont="1" applyAlignment="1">
      <alignment horizontal="center" vertical="center"/>
    </xf>
    <xf numFmtId="0" fontId="20" fillId="0" borderId="0" xfId="160">
      <alignment vertical="center"/>
    </xf>
    <xf numFmtId="0" fontId="113" fillId="0" borderId="0" xfId="160" applyFont="1" applyAlignment="1">
      <alignment horizontal="justify"/>
    </xf>
    <xf numFmtId="0" fontId="113" fillId="0" borderId="187" xfId="160" applyFont="1" applyBorder="1" applyAlignment="1"/>
    <xf numFmtId="0" fontId="113" fillId="0" borderId="131" xfId="160" applyFont="1" applyBorder="1" applyAlignment="1"/>
    <xf numFmtId="0" fontId="119" fillId="0" borderId="0" xfId="160" applyFont="1" applyAlignment="1">
      <alignment horizontal="center" wrapText="1"/>
    </xf>
    <xf numFmtId="0" fontId="116" fillId="0" borderId="0" xfId="160" applyFont="1" applyAlignment="1">
      <alignment horizontal="right"/>
    </xf>
    <xf numFmtId="0" fontId="116" fillId="0" borderId="130" xfId="160" applyFont="1" applyBorder="1" applyAlignment="1">
      <alignment horizontal="center" vertical="center" wrapText="1"/>
    </xf>
    <xf numFmtId="0" fontId="20" fillId="0" borderId="0" xfId="160" applyAlignment="1">
      <alignment horizontal="center" vertical="center"/>
    </xf>
    <xf numFmtId="0" fontId="119" fillId="0" borderId="130" xfId="160" applyFont="1" applyBorder="1" applyAlignment="1">
      <alignment horizontal="center" vertical="center" wrapText="1"/>
    </xf>
    <xf numFmtId="0" fontId="116" fillId="0" borderId="190" xfId="160" applyFont="1" applyBorder="1" applyAlignment="1">
      <alignment horizontal="justify" vertical="center" wrapText="1"/>
    </xf>
    <xf numFmtId="0" fontId="113" fillId="0" borderId="0" xfId="160" applyFont="1" applyAlignment="1">
      <alignment horizontal="center" vertical="center" wrapText="1"/>
    </xf>
    <xf numFmtId="0" fontId="116" fillId="0" borderId="133" xfId="160" applyFont="1" applyBorder="1" applyAlignment="1">
      <alignment vertical="center" wrapText="1"/>
    </xf>
    <xf numFmtId="0" fontId="129" fillId="0" borderId="0" xfId="160" applyFont="1" applyAlignment="1">
      <alignment horizontal="center" wrapText="1"/>
    </xf>
    <xf numFmtId="0" fontId="116" fillId="0" borderId="0" xfId="160" applyFont="1" applyAlignment="1">
      <alignment vertical="center" wrapText="1"/>
    </xf>
    <xf numFmtId="0" fontId="113" fillId="0" borderId="187" xfId="160" applyFont="1" applyBorder="1" applyAlignment="1">
      <alignment horizontal="center" vertical="center"/>
    </xf>
    <xf numFmtId="0" fontId="116" fillId="0" borderId="142" xfId="160" applyFont="1" applyBorder="1" applyAlignment="1">
      <alignment horizontal="center" vertical="center" wrapText="1"/>
    </xf>
    <xf numFmtId="196" fontId="119" fillId="0" borderId="132" xfId="150" applyFont="1" applyBorder="1" applyAlignment="1">
      <alignment vertical="center"/>
    </xf>
    <xf numFmtId="196" fontId="119" fillId="0" borderId="193" xfId="150" applyFont="1" applyBorder="1"/>
    <xf numFmtId="196" fontId="119" fillId="0" borderId="193" xfId="150" applyFont="1" applyBorder="1" applyAlignment="1">
      <alignment horizontal="right" vertical="center"/>
    </xf>
    <xf numFmtId="196" fontId="119" fillId="0" borderId="193" xfId="150" applyFont="1" applyBorder="1" applyAlignment="1">
      <alignment vertical="center"/>
    </xf>
    <xf numFmtId="196" fontId="119" fillId="0" borderId="193" xfId="150" applyFont="1" applyBorder="1" applyAlignment="1">
      <alignment horizontal="right"/>
    </xf>
    <xf numFmtId="196" fontId="116" fillId="0" borderId="0" xfId="150" applyFont="1" applyAlignment="1">
      <alignment horizontal="left" vertical="center"/>
    </xf>
    <xf numFmtId="196" fontId="116" fillId="0" borderId="0" xfId="150" applyFont="1" applyAlignment="1">
      <alignment vertical="center"/>
    </xf>
    <xf numFmtId="196" fontId="116" fillId="0" borderId="0" xfId="150" applyFont="1"/>
    <xf numFmtId="0" fontId="134" fillId="0" borderId="0" xfId="160" applyFont="1">
      <alignment vertical="center"/>
    </xf>
    <xf numFmtId="0" fontId="20" fillId="0" borderId="0" xfId="160" applyAlignment="1">
      <alignment wrapText="1"/>
    </xf>
    <xf numFmtId="196" fontId="113" fillId="0" borderId="190" xfId="150" applyFont="1" applyBorder="1" applyAlignment="1">
      <alignment horizontal="center" vertical="center"/>
    </xf>
    <xf numFmtId="196" fontId="113" fillId="0" borderId="191" xfId="150" applyFont="1" applyBorder="1" applyAlignment="1">
      <alignment horizontal="center" vertical="center"/>
    </xf>
    <xf numFmtId="0" fontId="20" fillId="0" borderId="0" xfId="162">
      <alignment vertical="center"/>
    </xf>
    <xf numFmtId="0" fontId="113" fillId="0" borderId="0" xfId="162" applyFont="1" applyAlignment="1">
      <alignment horizontal="justify" wrapText="1"/>
    </xf>
    <xf numFmtId="0" fontId="113" fillId="0" borderId="141" xfId="150" applyNumberFormat="1" applyFont="1" applyBorder="1" applyAlignment="1">
      <alignment horizontal="justify"/>
    </xf>
    <xf numFmtId="0" fontId="113" fillId="0" borderId="187" xfId="162" applyFont="1" applyBorder="1" applyAlignment="1">
      <alignment horizontal="justify" wrapText="1"/>
    </xf>
    <xf numFmtId="0" fontId="113" fillId="0" borderId="148" xfId="162" applyFont="1" applyBorder="1" applyAlignment="1">
      <alignment horizontal="center" vertical="center" wrapText="1"/>
    </xf>
    <xf numFmtId="0" fontId="113" fillId="0" borderId="130" xfId="162" applyFont="1" applyBorder="1" applyAlignment="1">
      <alignment horizontal="center" vertical="center" wrapText="1"/>
    </xf>
    <xf numFmtId="0" fontId="113" fillId="0" borderId="142" xfId="162" applyFont="1" applyBorder="1" applyAlignment="1">
      <alignment horizontal="center" vertical="center" wrapText="1"/>
    </xf>
    <xf numFmtId="0" fontId="115" fillId="0" borderId="0" xfId="162" applyFont="1" applyAlignment="1">
      <alignment horizontal="center" vertical="center"/>
    </xf>
    <xf numFmtId="0" fontId="115" fillId="0" borderId="148" xfId="162" applyFont="1" applyBorder="1" applyAlignment="1">
      <alignment horizontal="center" vertical="center"/>
    </xf>
    <xf numFmtId="0" fontId="116" fillId="0" borderId="149" xfId="162" applyFont="1" applyBorder="1" applyAlignment="1">
      <alignment horizontal="center" vertical="center" wrapText="1"/>
    </xf>
    <xf numFmtId="0" fontId="113" fillId="0" borderId="130" xfId="162" applyFont="1" applyBorder="1" applyAlignment="1">
      <alignment vertical="center" wrapText="1"/>
    </xf>
    <xf numFmtId="0" fontId="113" fillId="0" borderId="190" xfId="162" applyFont="1" applyBorder="1" applyAlignment="1">
      <alignment horizontal="center" vertical="center" wrapText="1"/>
    </xf>
    <xf numFmtId="0" fontId="20" fillId="0" borderId="0" xfId="162" applyAlignment="1">
      <alignment horizontal="center" vertical="center"/>
    </xf>
    <xf numFmtId="0" fontId="119" fillId="0" borderId="130" xfId="162" applyFont="1" applyBorder="1" applyAlignment="1">
      <alignment horizontal="justify" wrapText="1"/>
    </xf>
    <xf numFmtId="0" fontId="129" fillId="0" borderId="130" xfId="162" applyFont="1" applyBorder="1" applyAlignment="1">
      <alignment horizontal="center" wrapText="1"/>
    </xf>
    <xf numFmtId="0" fontId="20" fillId="0" borderId="142" xfId="162" applyBorder="1">
      <alignment vertical="center"/>
    </xf>
    <xf numFmtId="0" fontId="115" fillId="0" borderId="130" xfId="162" applyFont="1" applyBorder="1" applyAlignment="1">
      <alignment horizontal="center" wrapText="1"/>
    </xf>
    <xf numFmtId="0" fontId="20" fillId="0" borderId="142" xfId="162" applyBorder="1" applyAlignment="1">
      <alignment horizontal="center" vertical="center"/>
    </xf>
    <xf numFmtId="0" fontId="113" fillId="0" borderId="0" xfId="162" applyFont="1" applyAlignment="1">
      <alignment horizontal="left"/>
    </xf>
    <xf numFmtId="0" fontId="113" fillId="0" borderId="0" xfId="162" applyFont="1">
      <alignment vertical="center"/>
    </xf>
    <xf numFmtId="0" fontId="20" fillId="0" borderId="0" xfId="162" applyAlignment="1">
      <alignment wrapText="1"/>
    </xf>
    <xf numFmtId="0" fontId="113" fillId="0" borderId="0" xfId="163" applyFont="1" applyAlignment="1">
      <alignment horizontal="center" vertical="center" wrapText="1"/>
    </xf>
    <xf numFmtId="0" fontId="113" fillId="0" borderId="0" xfId="163" applyFont="1" applyAlignment="1">
      <alignment horizontal="justify" wrapText="1"/>
    </xf>
    <xf numFmtId="0" fontId="20" fillId="0" borderId="0" xfId="163">
      <alignment vertical="center"/>
    </xf>
    <xf numFmtId="0" fontId="113" fillId="0" borderId="148" xfId="163" applyFont="1" applyBorder="1" applyAlignment="1">
      <alignment horizontal="center" vertical="center" wrapText="1"/>
    </xf>
    <xf numFmtId="0" fontId="113" fillId="0" borderId="130" xfId="163" applyFont="1" applyBorder="1" applyAlignment="1">
      <alignment horizontal="center" vertical="center" wrapText="1"/>
    </xf>
    <xf numFmtId="0" fontId="113" fillId="0" borderId="142" xfId="163" applyFont="1" applyBorder="1" applyAlignment="1">
      <alignment horizontal="center" vertical="center" wrapText="1"/>
    </xf>
    <xf numFmtId="0" fontId="115" fillId="0" borderId="0" xfId="163" applyFont="1" applyAlignment="1">
      <alignment horizontal="center" vertical="center"/>
    </xf>
    <xf numFmtId="0" fontId="113" fillId="0" borderId="149" xfId="163" applyFont="1" applyBorder="1" applyAlignment="1">
      <alignment horizontal="center" vertical="center" wrapText="1"/>
    </xf>
    <xf numFmtId="0" fontId="113" fillId="0" borderId="190" xfId="163" applyFont="1" applyBorder="1" applyAlignment="1">
      <alignment horizontal="center" vertical="center" wrapText="1"/>
    </xf>
    <xf numFmtId="0" fontId="20" fillId="0" borderId="0" xfId="163" applyAlignment="1">
      <alignment horizontal="center" vertical="center"/>
    </xf>
    <xf numFmtId="0" fontId="129" fillId="0" borderId="130" xfId="163" applyFont="1" applyBorder="1" applyAlignment="1">
      <alignment horizontal="center" wrapText="1"/>
    </xf>
    <xf numFmtId="0" fontId="129" fillId="0" borderId="142" xfId="163" applyFont="1" applyBorder="1" applyAlignment="1">
      <alignment horizontal="center" wrapText="1"/>
    </xf>
    <xf numFmtId="0" fontId="115" fillId="0" borderId="130" xfId="163" applyFont="1" applyBorder="1" applyAlignment="1">
      <alignment horizontal="center" wrapText="1"/>
    </xf>
    <xf numFmtId="0" fontId="115" fillId="0" borderId="142" xfId="163" applyFont="1" applyBorder="1" applyAlignment="1">
      <alignment horizontal="center" wrapText="1"/>
    </xf>
    <xf numFmtId="0" fontId="113" fillId="0" borderId="0" xfId="163" applyFont="1" applyAlignment="1">
      <alignment horizontal="left"/>
    </xf>
    <xf numFmtId="0" fontId="20" fillId="0" borderId="0" xfId="163" applyAlignment="1">
      <alignment wrapText="1"/>
    </xf>
    <xf numFmtId="0" fontId="20" fillId="0" borderId="0" xfId="164">
      <alignment vertical="center"/>
    </xf>
    <xf numFmtId="0" fontId="113" fillId="0" borderId="0" xfId="164" applyFont="1" applyAlignment="1">
      <alignment horizontal="center" vertical="center" wrapText="1"/>
    </xf>
    <xf numFmtId="0" fontId="113" fillId="0" borderId="0" xfId="164" applyFont="1" applyAlignment="1">
      <alignment horizontal="justify" wrapText="1"/>
    </xf>
    <xf numFmtId="0" fontId="123" fillId="0" borderId="133" xfId="164" applyFont="1" applyBorder="1" applyAlignment="1">
      <alignment wrapText="1"/>
    </xf>
    <xf numFmtId="0" fontId="113" fillId="0" borderId="0" xfId="164" applyFont="1" applyAlignment="1">
      <alignment horizontal="center" wrapText="1"/>
    </xf>
    <xf numFmtId="0" fontId="113" fillId="0" borderId="130" xfId="164" applyFont="1" applyBorder="1" applyAlignment="1">
      <alignment horizontal="center" vertical="center" wrapText="1"/>
    </xf>
    <xf numFmtId="0" fontId="115" fillId="0" borderId="0" xfId="164" applyFont="1" applyAlignment="1">
      <alignment horizontal="center" vertical="center"/>
    </xf>
    <xf numFmtId="0" fontId="113" fillId="0" borderId="190" xfId="164" applyFont="1" applyBorder="1" applyAlignment="1">
      <alignment horizontal="center" vertical="center" wrapText="1"/>
    </xf>
    <xf numFmtId="0" fontId="113" fillId="0" borderId="190" xfId="164" applyFont="1" applyBorder="1" applyAlignment="1">
      <alignment horizontal="center" vertical="center"/>
    </xf>
    <xf numFmtId="0" fontId="20" fillId="0" borderId="0" xfId="164" applyAlignment="1">
      <alignment horizontal="center" vertical="center"/>
    </xf>
    <xf numFmtId="0" fontId="113" fillId="0" borderId="148" xfId="164" applyFont="1" applyBorder="1" applyAlignment="1">
      <alignment horizontal="center" vertical="center"/>
    </xf>
    <xf numFmtId="0" fontId="119" fillId="0" borderId="130" xfId="164" applyFont="1" applyBorder="1" applyAlignment="1">
      <alignment horizontal="justify" wrapText="1"/>
    </xf>
    <xf numFmtId="0" fontId="129" fillId="0" borderId="130" xfId="164" applyFont="1" applyBorder="1" applyAlignment="1">
      <alignment horizontal="center" wrapText="1"/>
    </xf>
    <xf numFmtId="0" fontId="129" fillId="0" borderId="142" xfId="164" applyFont="1" applyBorder="1" applyAlignment="1">
      <alignment horizontal="center" wrapText="1"/>
    </xf>
    <xf numFmtId="0" fontId="115" fillId="0" borderId="130" xfId="164" applyFont="1" applyBorder="1" applyAlignment="1">
      <alignment horizontal="center" wrapText="1"/>
    </xf>
    <xf numFmtId="0" fontId="115" fillId="0" borderId="142" xfId="164" applyFont="1" applyBorder="1" applyAlignment="1">
      <alignment horizontal="center" wrapText="1"/>
    </xf>
    <xf numFmtId="196" fontId="113" fillId="0" borderId="193" xfId="150" applyFont="1" applyBorder="1" applyAlignment="1">
      <alignment horizontal="center" vertical="center"/>
    </xf>
    <xf numFmtId="0" fontId="113" fillId="0" borderId="0" xfId="164" applyFont="1" applyAlignment="1">
      <alignment horizontal="left"/>
    </xf>
    <xf numFmtId="0" fontId="113" fillId="0" borderId="0" xfId="164" applyFont="1" applyAlignment="1"/>
    <xf numFmtId="0" fontId="20" fillId="0" borderId="0" xfId="164" applyAlignment="1">
      <alignment wrapText="1"/>
    </xf>
    <xf numFmtId="0" fontId="20" fillId="0" borderId="0" xfId="165">
      <alignment vertical="center"/>
    </xf>
    <xf numFmtId="0" fontId="113" fillId="0" borderId="0" xfId="165" applyFont="1" applyAlignment="1">
      <alignment horizontal="justify" vertical="center" wrapText="1"/>
    </xf>
    <xf numFmtId="0" fontId="113" fillId="0" borderId="187" xfId="165" applyFont="1" applyBorder="1" applyAlignment="1">
      <alignment horizontal="justify" vertical="center" wrapText="1"/>
    </xf>
    <xf numFmtId="0" fontId="123" fillId="0" borderId="133" xfId="165" applyFont="1" applyBorder="1" applyAlignment="1">
      <alignment wrapText="1"/>
    </xf>
    <xf numFmtId="0" fontId="113" fillId="0" borderId="0" xfId="165" applyFont="1" applyAlignment="1">
      <alignment horizontal="center" wrapText="1"/>
    </xf>
    <xf numFmtId="0" fontId="113" fillId="0" borderId="148" xfId="165" applyFont="1" applyBorder="1" applyAlignment="1">
      <alignment horizontal="center" vertical="center" wrapText="1"/>
    </xf>
    <xf numFmtId="0" fontId="113" fillId="0" borderId="130" xfId="165" applyFont="1" applyBorder="1" applyAlignment="1">
      <alignment horizontal="center" vertical="center" wrapText="1"/>
    </xf>
    <xf numFmtId="0" fontId="113" fillId="0" borderId="142" xfId="165" applyFont="1" applyBorder="1" applyAlignment="1">
      <alignment horizontal="center" vertical="center" wrapText="1"/>
    </xf>
    <xf numFmtId="0" fontId="115" fillId="0" borderId="0" xfId="165" applyFont="1" applyAlignment="1">
      <alignment horizontal="center" vertical="center"/>
    </xf>
    <xf numFmtId="0" fontId="113" fillId="0" borderId="190" xfId="165" applyFont="1" applyBorder="1" applyAlignment="1">
      <alignment horizontal="center" vertical="center" wrapText="1"/>
    </xf>
    <xf numFmtId="0" fontId="20" fillId="0" borderId="0" xfId="165" applyAlignment="1">
      <alignment horizontal="center" vertical="center"/>
    </xf>
    <xf numFmtId="0" fontId="119" fillId="0" borderId="130" xfId="165" applyFont="1" applyBorder="1" applyAlignment="1">
      <alignment horizontal="justify" wrapText="1"/>
    </xf>
    <xf numFmtId="0" fontId="129" fillId="0" borderId="130" xfId="165" applyFont="1" applyBorder="1" applyAlignment="1">
      <alignment horizontal="center" wrapText="1"/>
    </xf>
    <xf numFmtId="0" fontId="129" fillId="0" borderId="142" xfId="165" applyFont="1" applyBorder="1" applyAlignment="1">
      <alignment horizontal="center" wrapText="1"/>
    </xf>
    <xf numFmtId="0" fontId="115" fillId="0" borderId="130" xfId="165" applyFont="1" applyBorder="1" applyAlignment="1">
      <alignment horizontal="center" wrapText="1"/>
    </xf>
    <xf numFmtId="0" fontId="115" fillId="0" borderId="142" xfId="165" applyFont="1" applyBorder="1" applyAlignment="1">
      <alignment horizontal="center" wrapText="1"/>
    </xf>
    <xf numFmtId="0" fontId="113" fillId="0" borderId="0" xfId="165" applyFont="1" applyAlignment="1">
      <alignment horizontal="left"/>
    </xf>
    <xf numFmtId="0" fontId="113" fillId="0" borderId="0" xfId="165" applyFont="1" applyAlignment="1">
      <alignment horizontal="justify" wrapText="1"/>
    </xf>
    <xf numFmtId="0" fontId="20" fillId="0" borderId="0" xfId="165" applyAlignment="1">
      <alignment wrapText="1"/>
    </xf>
    <xf numFmtId="0" fontId="113" fillId="0" borderId="0" xfId="166" applyFont="1"/>
    <xf numFmtId="0" fontId="113" fillId="0" borderId="0" xfId="166" applyFont="1" applyAlignment="1">
      <alignment horizontal="justify" wrapText="1"/>
    </xf>
    <xf numFmtId="0" fontId="20" fillId="0" borderId="0" xfId="167">
      <alignment vertical="center"/>
    </xf>
    <xf numFmtId="0" fontId="113" fillId="0" borderId="0" xfId="168" applyFont="1">
      <alignment vertical="center"/>
    </xf>
    <xf numFmtId="0" fontId="113" fillId="0" borderId="187" xfId="166" applyFont="1" applyBorder="1" applyAlignment="1">
      <alignment horizontal="justify"/>
    </xf>
    <xf numFmtId="0" fontId="113" fillId="0" borderId="0" xfId="166" applyFont="1" applyAlignment="1">
      <alignment horizontal="justify"/>
    </xf>
    <xf numFmtId="196" fontId="115" fillId="0" borderId="132" xfId="150" applyFont="1" applyBorder="1" applyAlignment="1">
      <alignment horizontal="center" vertical="center"/>
    </xf>
    <xf numFmtId="0" fontId="113" fillId="0" borderId="130" xfId="166" applyFont="1" applyBorder="1" applyAlignment="1">
      <alignment horizontal="center" vertical="center" wrapText="1"/>
    </xf>
    <xf numFmtId="0" fontId="113" fillId="0" borderId="130" xfId="168" applyFont="1" applyBorder="1" applyAlignment="1">
      <alignment horizontal="center" vertical="center" wrapText="1"/>
    </xf>
    <xf numFmtId="0" fontId="113" fillId="0" borderId="142" xfId="166" applyFont="1" applyBorder="1" applyAlignment="1">
      <alignment horizontal="center" vertical="center" wrapText="1"/>
    </xf>
    <xf numFmtId="0" fontId="113" fillId="0" borderId="0" xfId="168" applyFont="1" applyAlignment="1">
      <alignment vertical="center" wrapText="1"/>
    </xf>
    <xf numFmtId="0" fontId="113" fillId="0" borderId="149" xfId="168" applyFont="1" applyBorder="1" applyAlignment="1">
      <alignment horizontal="center" vertical="center" wrapText="1"/>
    </xf>
    <xf numFmtId="0" fontId="113" fillId="0" borderId="142" xfId="166" applyFont="1" applyBorder="1" applyAlignment="1">
      <alignment horizontal="center" wrapText="1"/>
    </xf>
    <xf numFmtId="0" fontId="113" fillId="0" borderId="130" xfId="166" applyFont="1" applyBorder="1" applyAlignment="1">
      <alignment horizontal="justify" wrapText="1"/>
    </xf>
    <xf numFmtId="0" fontId="113" fillId="0" borderId="130" xfId="166" applyFont="1" applyBorder="1" applyAlignment="1">
      <alignment horizontal="center" wrapText="1"/>
    </xf>
    <xf numFmtId="0" fontId="113" fillId="0" borderId="0" xfId="166" applyFont="1" applyAlignment="1">
      <alignment horizontal="left"/>
    </xf>
    <xf numFmtId="41" fontId="58" fillId="0" borderId="110" xfId="169" applyNumberFormat="1" applyFont="1" applyBorder="1" applyAlignment="1">
      <alignment horizontal="center" vertical="top"/>
    </xf>
    <xf numFmtId="41" fontId="58" fillId="0" borderId="0" xfId="169" applyNumberFormat="1" applyFont="1" applyAlignment="1">
      <alignment vertical="top"/>
    </xf>
    <xf numFmtId="41" fontId="140" fillId="0" borderId="0" xfId="169" applyNumberFormat="1" applyFont="1"/>
    <xf numFmtId="0" fontId="140" fillId="0" borderId="0" xfId="169" applyFont="1"/>
    <xf numFmtId="41" fontId="58" fillId="0" borderId="115" xfId="169" applyNumberFormat="1" applyFont="1" applyBorder="1" applyAlignment="1">
      <alignment horizontal="left" vertical="top"/>
    </xf>
    <xf numFmtId="41" fontId="58" fillId="0" borderId="0" xfId="169" applyNumberFormat="1" applyFont="1"/>
    <xf numFmtId="41" fontId="58" fillId="0" borderId="124" xfId="169" applyNumberFormat="1" applyFont="1" applyBorder="1" applyAlignment="1">
      <alignment horizontal="left" vertical="center"/>
    </xf>
    <xf numFmtId="41" fontId="58" fillId="0" borderId="124" xfId="169" applyNumberFormat="1" applyFont="1" applyBorder="1"/>
    <xf numFmtId="41" fontId="58" fillId="0" borderId="0" xfId="169" applyNumberFormat="1" applyFont="1" applyAlignment="1">
      <alignment horizontal="right"/>
    </xf>
    <xf numFmtId="41" fontId="58" fillId="0" borderId="0" xfId="169" applyNumberFormat="1" applyFont="1" applyAlignment="1">
      <alignment horizontal="left"/>
    </xf>
    <xf numFmtId="41" fontId="141" fillId="0" borderId="115" xfId="169" applyNumberFormat="1" applyFont="1" applyBorder="1" applyAlignment="1">
      <alignment horizontal="left"/>
    </xf>
    <xf numFmtId="41" fontId="56" fillId="0" borderId="0" xfId="169" applyNumberFormat="1" applyFont="1"/>
    <xf numFmtId="41" fontId="142" fillId="0" borderId="0" xfId="169" applyNumberFormat="1" applyFont="1"/>
    <xf numFmtId="0" fontId="142" fillId="0" borderId="0" xfId="169" applyFont="1"/>
    <xf numFmtId="41" fontId="141" fillId="0" borderId="129" xfId="169" applyNumberFormat="1" applyFont="1" applyBorder="1" applyAlignment="1">
      <alignment horizontal="center"/>
    </xf>
    <xf numFmtId="41" fontId="141" fillId="0" borderId="111" xfId="169" applyNumberFormat="1" applyFont="1" applyBorder="1" applyAlignment="1">
      <alignment horizontal="center"/>
    </xf>
    <xf numFmtId="41" fontId="141" fillId="0" borderId="112" xfId="169" applyNumberFormat="1" applyFont="1" applyBorder="1" applyAlignment="1">
      <alignment horizontal="center"/>
    </xf>
    <xf numFmtId="41" fontId="141" fillId="0" borderId="113" xfId="169" applyNumberFormat="1" applyFont="1" applyBorder="1" applyAlignment="1">
      <alignment horizontal="center"/>
    </xf>
    <xf numFmtId="41" fontId="141" fillId="0" borderId="200" xfId="169" applyNumberFormat="1" applyFont="1" applyBorder="1" applyAlignment="1">
      <alignment horizontal="center"/>
    </xf>
    <xf numFmtId="41" fontId="141" fillId="0" borderId="110" xfId="169" applyNumberFormat="1" applyFont="1" applyBorder="1" applyAlignment="1">
      <alignment horizontal="center"/>
    </xf>
    <xf numFmtId="41" fontId="141" fillId="0" borderId="204" xfId="169" applyNumberFormat="1" applyFont="1" applyBorder="1" applyAlignment="1">
      <alignment horizontal="center" vertical="center"/>
    </xf>
    <xf numFmtId="41" fontId="141" fillId="0" borderId="205" xfId="169" applyNumberFormat="1" applyFont="1" applyBorder="1" applyAlignment="1">
      <alignment horizontal="center" vertical="center" wrapText="1"/>
    </xf>
    <xf numFmtId="41" fontId="141" fillId="0" borderId="110" xfId="169" applyNumberFormat="1" applyFont="1" applyBorder="1" applyAlignment="1">
      <alignment horizontal="center" vertical="center" wrapText="1"/>
    </xf>
    <xf numFmtId="41" fontId="141" fillId="0" borderId="204" xfId="169" applyNumberFormat="1" applyFont="1" applyBorder="1" applyAlignment="1">
      <alignment horizontal="center" vertical="center" wrapText="1"/>
    </xf>
    <xf numFmtId="41" fontId="141" fillId="0" borderId="207" xfId="169" applyNumberFormat="1" applyFont="1" applyBorder="1" applyAlignment="1">
      <alignment horizontal="center" vertical="center" wrapText="1"/>
    </xf>
    <xf numFmtId="41" fontId="141" fillId="0" borderId="119" xfId="169" applyNumberFormat="1" applyFont="1" applyBorder="1" applyAlignment="1">
      <alignment horizontal="right"/>
    </xf>
    <xf numFmtId="41" fontId="141" fillId="0" borderId="124" xfId="169" applyNumberFormat="1" applyFont="1" applyBorder="1" applyAlignment="1">
      <alignment horizontal="center"/>
    </xf>
    <xf numFmtId="41" fontId="56" fillId="0" borderId="0" xfId="169" applyNumberFormat="1" applyFont="1" applyAlignment="1">
      <alignment vertical="top"/>
    </xf>
    <xf numFmtId="0" fontId="142" fillId="0" borderId="0" xfId="169" applyFont="1" applyAlignment="1">
      <alignment vertical="top"/>
    </xf>
    <xf numFmtId="41" fontId="58" fillId="0" borderId="124" xfId="169" applyNumberFormat="1" applyFont="1" applyBorder="1" applyAlignment="1">
      <alignment horizontal="left" vertical="top"/>
    </xf>
    <xf numFmtId="41" fontId="58" fillId="0" borderId="124" xfId="169" applyNumberFormat="1" applyFont="1" applyBorder="1" applyAlignment="1">
      <alignment vertical="top"/>
    </xf>
    <xf numFmtId="41" fontId="58" fillId="0" borderId="0" xfId="169" applyNumberFormat="1" applyFont="1" applyAlignment="1">
      <alignment horizontal="right" vertical="top"/>
    </xf>
    <xf numFmtId="41" fontId="58" fillId="0" borderId="0" xfId="169" applyNumberFormat="1" applyFont="1" applyAlignment="1">
      <alignment horizontal="left" vertical="top"/>
    </xf>
    <xf numFmtId="41" fontId="142" fillId="0" borderId="0" xfId="169" applyNumberFormat="1" applyFont="1" applyAlignment="1">
      <alignment vertical="top"/>
    </xf>
    <xf numFmtId="41" fontId="141" fillId="0" borderId="198" xfId="169" applyNumberFormat="1" applyFont="1" applyBorder="1" applyAlignment="1">
      <alignment vertical="center" wrapText="1"/>
    </xf>
    <xf numFmtId="41" fontId="141" fillId="0" borderId="118" xfId="169" applyNumberFormat="1" applyFont="1" applyBorder="1" applyAlignment="1">
      <alignment vertical="center" wrapText="1"/>
    </xf>
    <xf numFmtId="41" fontId="141" fillId="0" borderId="117" xfId="169" applyNumberFormat="1" applyFont="1" applyBorder="1" applyAlignment="1">
      <alignment vertical="center" wrapText="1"/>
    </xf>
    <xf numFmtId="41" fontId="141" fillId="0" borderId="209" xfId="169" applyNumberFormat="1" applyFont="1" applyBorder="1" applyAlignment="1">
      <alignment horizontal="center" vertical="center" wrapText="1"/>
    </xf>
    <xf numFmtId="41" fontId="141" fillId="0" borderId="210" xfId="169" applyNumberFormat="1" applyFont="1" applyBorder="1" applyAlignment="1">
      <alignment horizontal="center" vertical="center" wrapText="1"/>
    </xf>
    <xf numFmtId="41" fontId="141" fillId="0" borderId="211" xfId="169" applyNumberFormat="1" applyFont="1" applyBorder="1" applyAlignment="1">
      <alignment horizontal="center" vertical="center" wrapText="1"/>
    </xf>
    <xf numFmtId="41" fontId="141" fillId="0" borderId="116" xfId="169" applyNumberFormat="1" applyFont="1" applyBorder="1" applyAlignment="1">
      <alignment horizontal="right"/>
    </xf>
    <xf numFmtId="41" fontId="141" fillId="0" borderId="120" xfId="169" applyNumberFormat="1" applyFont="1" applyBorder="1" applyAlignment="1">
      <alignment horizontal="center"/>
    </xf>
    <xf numFmtId="41" fontId="141" fillId="0" borderId="203" xfId="169" applyNumberFormat="1" applyFont="1" applyBorder="1" applyAlignment="1">
      <alignment horizontal="right"/>
    </xf>
    <xf numFmtId="41" fontId="141" fillId="0" borderId="210" xfId="169" applyNumberFormat="1" applyFont="1" applyBorder="1" applyAlignment="1">
      <alignment horizontal="right"/>
    </xf>
    <xf numFmtId="41" fontId="141" fillId="0" borderId="211" xfId="169" applyNumberFormat="1" applyFont="1" applyBorder="1" applyAlignment="1">
      <alignment horizontal="right"/>
    </xf>
    <xf numFmtId="41" fontId="112" fillId="0" borderId="0" xfId="169" applyNumberFormat="1" applyFont="1" applyAlignment="1">
      <alignment horizontal="left"/>
    </xf>
    <xf numFmtId="41" fontId="141" fillId="0" borderId="0" xfId="169" applyNumberFormat="1" applyFont="1" applyAlignment="1">
      <alignment horizontal="left"/>
    </xf>
    <xf numFmtId="41" fontId="141" fillId="0" borderId="9" xfId="169" applyNumberFormat="1" applyFont="1" applyBorder="1" applyAlignment="1">
      <alignment horizontal="left"/>
    </xf>
    <xf numFmtId="41" fontId="56" fillId="0" borderId="9" xfId="169" applyNumberFormat="1" applyFont="1" applyBorder="1"/>
    <xf numFmtId="0" fontId="58" fillId="0" borderId="212" xfId="0" applyFont="1" applyBorder="1" applyAlignment="1">
      <alignment horizontal="center" vertical="center"/>
    </xf>
    <xf numFmtId="0" fontId="12" fillId="0" borderId="9" xfId="0" applyFont="1" applyBorder="1" applyAlignment="1">
      <alignment horizontal="left" vertical="center"/>
    </xf>
    <xf numFmtId="0" fontId="58" fillId="0" borderId="0" xfId="0" applyFont="1" applyAlignment="1">
      <alignment horizontal="right" vertical="center"/>
    </xf>
    <xf numFmtId="0" fontId="58" fillId="0" borderId="0" xfId="0" applyFont="1" applyAlignment="1">
      <alignment horizontal="left" vertical="center"/>
    </xf>
    <xf numFmtId="0" fontId="112" fillId="0" borderId="110" xfId="0" applyFont="1" applyBorder="1" applyAlignment="1">
      <alignment horizontal="center"/>
    </xf>
    <xf numFmtId="0" fontId="112" fillId="0" borderId="112" xfId="0" applyFont="1" applyBorder="1" applyAlignment="1">
      <alignment horizontal="center"/>
    </xf>
    <xf numFmtId="0" fontId="112" fillId="0" borderId="0" xfId="0" applyFont="1" applyAlignment="1">
      <alignment horizontal="left"/>
    </xf>
    <xf numFmtId="0" fontId="58" fillId="0" borderId="1" xfId="0" applyFont="1" applyBorder="1" applyAlignment="1">
      <alignment horizontal="center" vertical="center"/>
    </xf>
    <xf numFmtId="0" fontId="58" fillId="0" borderId="0" xfId="0" applyFont="1">
      <alignment vertical="center"/>
    </xf>
    <xf numFmtId="0" fontId="143" fillId="0" borderId="0" xfId="0" applyFont="1">
      <alignment vertical="center"/>
    </xf>
    <xf numFmtId="0" fontId="56" fillId="0" borderId="115" xfId="0" applyFont="1" applyBorder="1" applyAlignment="1">
      <alignment horizontal="left"/>
    </xf>
    <xf numFmtId="0" fontId="58" fillId="0" borderId="8" xfId="0" applyFont="1" applyBorder="1">
      <alignment vertical="center"/>
    </xf>
    <xf numFmtId="0" fontId="58" fillId="0" borderId="9" xfId="0" applyFont="1" applyBorder="1">
      <alignment vertical="center"/>
    </xf>
    <xf numFmtId="0" fontId="112" fillId="0" borderId="0" xfId="0" applyFont="1">
      <alignment vertical="center"/>
    </xf>
    <xf numFmtId="0" fontId="112" fillId="0" borderId="11" xfId="0" applyFont="1" applyBorder="1" applyAlignment="1">
      <alignment horizontal="center"/>
    </xf>
    <xf numFmtId="0" fontId="112" fillId="0" borderId="1" xfId="0" applyFont="1" applyBorder="1" applyAlignment="1">
      <alignment horizontal="center"/>
    </xf>
    <xf numFmtId="0" fontId="112" fillId="0" borderId="13" xfId="0" applyFont="1" applyBorder="1" applyAlignment="1">
      <alignment horizontal="center"/>
    </xf>
    <xf numFmtId="0" fontId="112" fillId="0" borderId="7" xfId="0" applyFont="1" applyBorder="1" applyAlignment="1">
      <alignment horizontal="center" vertical="center"/>
    </xf>
    <xf numFmtId="41" fontId="112" fillId="0" borderId="1" xfId="0" applyNumberFormat="1" applyFont="1" applyBorder="1" applyAlignment="1">
      <alignment horizontal="right" vertical="center"/>
    </xf>
    <xf numFmtId="41" fontId="112" fillId="0" borderId="5" xfId="0" applyNumberFormat="1" applyFont="1" applyBorder="1">
      <alignment vertical="center"/>
    </xf>
    <xf numFmtId="41" fontId="46" fillId="0" borderId="5" xfId="0" applyNumberFormat="1" applyFont="1" applyBorder="1">
      <alignment vertical="center"/>
    </xf>
    <xf numFmtId="199" fontId="112" fillId="0" borderId="1" xfId="0" applyNumberFormat="1" applyFont="1" applyBorder="1" applyAlignment="1">
      <alignment horizontal="right" vertical="center"/>
    </xf>
    <xf numFmtId="0" fontId="46" fillId="0" borderId="5" xfId="0" applyFont="1" applyBorder="1">
      <alignment vertical="center"/>
    </xf>
    <xf numFmtId="0" fontId="143" fillId="0" borderId="0" xfId="0" applyFont="1" applyAlignment="1"/>
    <xf numFmtId="0" fontId="112" fillId="0" borderId="0" xfId="0" applyFont="1" applyAlignment="1"/>
    <xf numFmtId="0" fontId="144" fillId="0" borderId="0" xfId="0" applyFont="1" applyAlignment="1"/>
    <xf numFmtId="41" fontId="56" fillId="0" borderId="115" xfId="169" applyNumberFormat="1" applyFont="1" applyBorder="1" applyAlignment="1">
      <alignment horizontal="left"/>
    </xf>
    <xf numFmtId="41" fontId="12" fillId="0" borderId="0" xfId="169" applyNumberFormat="1" applyFont="1" applyAlignment="1">
      <alignment horizontal="left" vertical="top"/>
    </xf>
    <xf numFmtId="41" fontId="46" fillId="0" borderId="0" xfId="169" applyNumberFormat="1" applyFont="1"/>
    <xf numFmtId="41" fontId="56" fillId="0" borderId="0" xfId="169" applyNumberFormat="1" applyFont="1" applyAlignment="1">
      <alignment horizontal="right" vertical="center"/>
    </xf>
    <xf numFmtId="41" fontId="113" fillId="0" borderId="149" xfId="150" applyNumberFormat="1" applyFont="1" applyBorder="1" applyAlignment="1">
      <alignment vertical="center"/>
    </xf>
    <xf numFmtId="41" fontId="113" fillId="0" borderId="131" xfId="150" applyNumberFormat="1" applyFont="1" applyBorder="1" applyAlignment="1">
      <alignment vertical="center"/>
    </xf>
    <xf numFmtId="41" fontId="113" fillId="0" borderId="195" xfId="150" applyNumberFormat="1" applyFont="1" applyBorder="1" applyAlignment="1">
      <alignment vertical="center"/>
    </xf>
    <xf numFmtId="10" fontId="113" fillId="0" borderId="149" xfId="150" applyNumberFormat="1" applyFont="1" applyBorder="1" applyAlignment="1">
      <alignment vertical="center"/>
    </xf>
    <xf numFmtId="200" fontId="113" fillId="0" borderId="149" xfId="150" applyNumberFormat="1" applyFont="1" applyBorder="1" applyAlignment="1">
      <alignment vertical="center"/>
    </xf>
    <xf numFmtId="0" fontId="46" fillId="29" borderId="1" xfId="1" applyFont="1" applyFill="1" applyBorder="1" applyAlignment="1">
      <alignment horizontal="center" vertical="center" wrapText="1"/>
    </xf>
    <xf numFmtId="176" fontId="54" fillId="29" borderId="30" xfId="1" applyNumberFormat="1" applyFont="1" applyFill="1" applyBorder="1" applyAlignment="1">
      <alignment horizontal="center" vertical="center" wrapText="1"/>
    </xf>
    <xf numFmtId="20" fontId="54" fillId="29" borderId="3" xfId="1" applyNumberFormat="1" applyFont="1" applyFill="1" applyBorder="1" applyAlignment="1">
      <alignment horizontal="center" vertical="center" wrapText="1"/>
    </xf>
    <xf numFmtId="0" fontId="56" fillId="29" borderId="4" xfId="2" applyFont="1" applyFill="1" applyBorder="1" applyAlignment="1" applyProtection="1">
      <alignment horizontal="center" vertical="center" wrapText="1"/>
    </xf>
    <xf numFmtId="177" fontId="54" fillId="29" borderId="30" xfId="1" applyNumberFormat="1" applyFont="1" applyFill="1" applyBorder="1" applyAlignment="1">
      <alignment horizontal="center" vertical="center" wrapText="1"/>
    </xf>
    <xf numFmtId="0" fontId="54" fillId="29" borderId="4" xfId="2" applyFont="1" applyFill="1" applyBorder="1" applyAlignment="1" applyProtection="1">
      <alignment horizontal="center" vertical="center" wrapText="1"/>
    </xf>
    <xf numFmtId="0" fontId="46" fillId="29" borderId="0" xfId="0" applyFont="1" applyFill="1" applyAlignment="1">
      <alignment vertical="center" wrapText="1"/>
    </xf>
    <xf numFmtId="0" fontId="46" fillId="29" borderId="8" xfId="0" applyFont="1" applyFill="1" applyBorder="1" applyAlignment="1">
      <alignment vertical="center" wrapText="1"/>
    </xf>
    <xf numFmtId="176" fontId="54" fillId="29" borderId="3" xfId="1" applyNumberFormat="1" applyFont="1" applyFill="1" applyBorder="1" applyAlignment="1">
      <alignment horizontal="center" vertical="center" wrapText="1"/>
    </xf>
    <xf numFmtId="176" fontId="54" fillId="29" borderId="2" xfId="1" applyNumberFormat="1" applyFont="1" applyFill="1" applyBorder="1" applyAlignment="1">
      <alignment horizontal="center" vertical="center" wrapText="1"/>
    </xf>
    <xf numFmtId="0" fontId="56" fillId="29" borderId="3" xfId="2" applyFont="1" applyFill="1" applyBorder="1" applyAlignment="1" applyProtection="1">
      <alignment horizontal="center" vertical="center" wrapText="1"/>
    </xf>
    <xf numFmtId="0" fontId="54" fillId="29" borderId="3" xfId="2" applyFont="1" applyFill="1" applyBorder="1" applyAlignment="1" applyProtection="1">
      <alignment horizontal="center" vertical="center" wrapText="1"/>
    </xf>
    <xf numFmtId="0" fontId="56" fillId="29" borderId="2" xfId="2" applyFont="1" applyFill="1" applyBorder="1" applyAlignment="1" applyProtection="1">
      <alignment horizontal="center" vertical="center" wrapText="1"/>
    </xf>
    <xf numFmtId="0" fontId="54" fillId="29" borderId="2" xfId="2" applyFont="1" applyFill="1" applyBorder="1" applyAlignment="1" applyProtection="1">
      <alignment horizontal="center" vertical="center" wrapText="1"/>
    </xf>
    <xf numFmtId="0" fontId="56" fillId="29" borderId="0" xfId="2" applyFont="1" applyFill="1" applyBorder="1" applyAlignment="1" applyProtection="1">
      <alignment horizontal="center" vertical="center" wrapText="1"/>
    </xf>
    <xf numFmtId="0" fontId="54" fillId="29" borderId="0" xfId="2" applyFont="1" applyFill="1" applyBorder="1" applyAlignment="1" applyProtection="1">
      <alignment horizontal="center" vertical="center" wrapText="1"/>
    </xf>
    <xf numFmtId="0" fontId="46" fillId="29" borderId="9" xfId="0" applyFont="1" applyFill="1" applyBorder="1" applyAlignment="1">
      <alignment vertical="center" wrapText="1"/>
    </xf>
    <xf numFmtId="0" fontId="46" fillId="29" borderId="4" xfId="0" applyFont="1" applyFill="1" applyBorder="1" applyAlignment="1">
      <alignment vertical="center" wrapText="1"/>
    </xf>
    <xf numFmtId="0" fontId="12" fillId="0" borderId="0" xfId="32" applyFont="1" applyProtection="1">
      <protection locked="0"/>
    </xf>
    <xf numFmtId="0" fontId="12" fillId="0" borderId="0" xfId="32" applyFont="1" applyAlignment="1" applyProtection="1">
      <alignment horizontal="center" vertical="center"/>
      <protection locked="0"/>
    </xf>
    <xf numFmtId="0" fontId="12" fillId="0" borderId="15" xfId="32" applyFont="1" applyBorder="1" applyAlignment="1" applyProtection="1">
      <alignment horizontal="center" vertical="center"/>
      <protection locked="0"/>
    </xf>
    <xf numFmtId="0" fontId="12" fillId="0" borderId="1" xfId="32" applyFont="1" applyBorder="1" applyAlignment="1" applyProtection="1">
      <alignment horizontal="center" vertical="center"/>
      <protection locked="0"/>
    </xf>
    <xf numFmtId="0" fontId="12" fillId="0" borderId="8" xfId="32" applyFont="1" applyBorder="1" applyProtection="1">
      <protection locked="0"/>
    </xf>
    <xf numFmtId="0" fontId="12" fillId="0" borderId="8" xfId="32" applyFont="1" applyBorder="1" applyAlignment="1" applyProtection="1">
      <alignment horizontal="center" vertical="center"/>
      <protection locked="0"/>
    </xf>
    <xf numFmtId="0" fontId="12" fillId="0" borderId="13" xfId="32" applyFont="1" applyBorder="1" applyAlignment="1" applyProtection="1">
      <alignment horizontal="center" vertical="center"/>
      <protection locked="0"/>
    </xf>
    <xf numFmtId="0" fontId="12" fillId="0" borderId="14" xfId="32" applyFont="1" applyBorder="1" applyProtection="1">
      <protection locked="0"/>
    </xf>
    <xf numFmtId="0" fontId="47" fillId="0" borderId="0" xfId="32" applyFont="1" applyAlignment="1" applyProtection="1">
      <alignment vertical="center"/>
      <protection locked="0"/>
    </xf>
    <xf numFmtId="0" fontId="12" fillId="0" borderId="0" xfId="32" applyFont="1" applyAlignment="1" applyProtection="1">
      <alignment vertical="center"/>
      <protection locked="0"/>
    </xf>
    <xf numFmtId="0" fontId="12" fillId="0" borderId="8" xfId="32" applyFont="1" applyBorder="1" applyAlignment="1" applyProtection="1">
      <alignment horizontal="right" vertical="center"/>
      <protection locked="0"/>
    </xf>
    <xf numFmtId="0" fontId="12" fillId="0" borderId="0" xfId="32" applyFont="1" applyAlignment="1" applyProtection="1">
      <alignment horizontal="right" vertical="center"/>
      <protection locked="0"/>
    </xf>
    <xf numFmtId="0" fontId="10" fillId="0" borderId="0" xfId="32" applyAlignment="1">
      <alignment vertical="center"/>
    </xf>
    <xf numFmtId="0" fontId="46" fillId="0" borderId="0" xfId="32" applyFont="1" applyAlignment="1" applyProtection="1">
      <alignment vertical="top"/>
      <protection locked="0"/>
    </xf>
    <xf numFmtId="0" fontId="46" fillId="0" borderId="0" xfId="32" applyFont="1" applyAlignment="1" applyProtection="1">
      <alignment horizontal="right" vertical="top"/>
      <protection locked="0"/>
    </xf>
    <xf numFmtId="0" fontId="46" fillId="0" borderId="0" xfId="32" applyFont="1" applyAlignment="1" applyProtection="1">
      <alignment vertical="center"/>
      <protection locked="0"/>
    </xf>
    <xf numFmtId="41" fontId="12" fillId="0" borderId="12" xfId="32" applyNumberFormat="1" applyFont="1" applyBorder="1" applyAlignment="1">
      <alignment horizontal="center" vertical="center"/>
    </xf>
    <xf numFmtId="41" fontId="12" fillId="0" borderId="4" xfId="32" applyNumberFormat="1" applyFont="1" applyBorder="1" applyAlignment="1" applyProtection="1">
      <alignment vertical="center"/>
      <protection locked="0"/>
    </xf>
    <xf numFmtId="41" fontId="12" fillId="0" borderId="8" xfId="32" applyNumberFormat="1" applyFont="1" applyBorder="1" applyAlignment="1" applyProtection="1">
      <alignment horizontal="center" vertical="center"/>
      <protection locked="0"/>
    </xf>
    <xf numFmtId="41" fontId="12" fillId="0" borderId="12" xfId="32" applyNumberFormat="1" applyFont="1" applyBorder="1" applyAlignment="1" applyProtection="1">
      <alignment horizontal="center" vertical="center"/>
      <protection locked="0"/>
    </xf>
    <xf numFmtId="41" fontId="12" fillId="0" borderId="8" xfId="32" applyNumberFormat="1" applyFont="1" applyBorder="1" applyAlignment="1" applyProtection="1">
      <alignment horizontal="center"/>
      <protection locked="0"/>
    </xf>
    <xf numFmtId="41" fontId="12" fillId="0" borderId="4" xfId="32" applyNumberFormat="1" applyFont="1" applyBorder="1" applyAlignment="1">
      <alignment horizontal="center" vertical="center"/>
    </xf>
    <xf numFmtId="41" fontId="12" fillId="0" borderId="12" xfId="32" applyNumberFormat="1" applyFont="1" applyBorder="1" applyAlignment="1" applyProtection="1">
      <alignment vertical="center"/>
      <protection locked="0"/>
    </xf>
    <xf numFmtId="41" fontId="12" fillId="0" borderId="4" xfId="32" applyNumberFormat="1" applyFont="1" applyBorder="1" applyAlignment="1" applyProtection="1">
      <alignment horizontal="center" vertical="center"/>
      <protection locked="0"/>
    </xf>
    <xf numFmtId="41" fontId="12" fillId="0" borderId="218" xfId="32" applyNumberFormat="1" applyFont="1" applyBorder="1" applyAlignment="1">
      <alignment vertical="center"/>
    </xf>
    <xf numFmtId="41" fontId="12" fillId="0" borderId="12" xfId="32" applyNumberFormat="1" applyFont="1" applyBorder="1" applyAlignment="1">
      <alignment vertical="center"/>
    </xf>
    <xf numFmtId="41" fontId="12" fillId="0" borderId="220" xfId="32" applyNumberFormat="1" applyFont="1" applyBorder="1" applyAlignment="1">
      <alignment vertical="center"/>
    </xf>
    <xf numFmtId="0" fontId="113" fillId="0" borderId="132" xfId="151" applyFont="1" applyBorder="1" applyAlignment="1">
      <alignment horizontal="left" vertical="center"/>
    </xf>
    <xf numFmtId="196" fontId="115" fillId="0" borderId="0" xfId="150" applyFont="1" applyAlignment="1">
      <alignment horizontal="center" vertical="center"/>
    </xf>
    <xf numFmtId="0" fontId="116" fillId="0" borderId="141" xfId="171" applyFont="1" applyBorder="1" applyAlignment="1">
      <alignment horizontal="center" vertical="center" wrapText="1"/>
    </xf>
    <xf numFmtId="0" fontId="119" fillId="0" borderId="141" xfId="171" applyFont="1" applyBorder="1" applyAlignment="1">
      <alignment horizontal="center" vertical="center" wrapText="1"/>
    </xf>
    <xf numFmtId="0" fontId="113" fillId="0" borderId="141" xfId="171" applyFont="1" applyBorder="1" applyAlignment="1">
      <alignment horizontal="center" vertical="center" wrapText="1"/>
    </xf>
    <xf numFmtId="0" fontId="115" fillId="0" borderId="228" xfId="171" applyFont="1" applyBorder="1" applyAlignment="1">
      <alignment horizontal="center" vertical="center" wrapText="1"/>
    </xf>
    <xf numFmtId="0" fontId="117" fillId="0" borderId="228" xfId="171" applyFont="1" applyBorder="1" applyAlignment="1">
      <alignment horizontal="center" vertical="center" wrapText="1"/>
    </xf>
    <xf numFmtId="0" fontId="116" fillId="0" borderId="228" xfId="171" applyFont="1" applyBorder="1" applyAlignment="1">
      <alignment horizontal="center" vertical="center" wrapText="1"/>
    </xf>
    <xf numFmtId="0" fontId="115" fillId="0" borderId="149" xfId="171" applyFont="1" applyBorder="1" applyAlignment="1">
      <alignment horizontal="center" vertical="center" wrapText="1"/>
    </xf>
    <xf numFmtId="0" fontId="118" fillId="0" borderId="149" xfId="171" applyFont="1" applyBorder="1" applyAlignment="1">
      <alignment horizontal="center" vertical="center" wrapText="1"/>
    </xf>
    <xf numFmtId="0" fontId="118" fillId="0" borderId="131" xfId="171" applyFont="1" applyBorder="1" applyAlignment="1">
      <alignment horizontal="center" vertical="center" wrapText="1"/>
    </xf>
    <xf numFmtId="198" fontId="113" fillId="0" borderId="149" xfId="150" applyNumberFormat="1" applyFont="1" applyBorder="1" applyAlignment="1">
      <alignment vertical="center"/>
    </xf>
    <xf numFmtId="198" fontId="113" fillId="0" borderId="131" xfId="150" applyNumberFormat="1" applyFont="1" applyBorder="1" applyAlignment="1">
      <alignment vertical="center"/>
    </xf>
    <xf numFmtId="198" fontId="113" fillId="0" borderId="229" xfId="150" applyNumberFormat="1" applyFont="1" applyBorder="1"/>
    <xf numFmtId="0" fontId="20" fillId="0" borderId="0" xfId="171">
      <alignment vertical="center"/>
    </xf>
    <xf numFmtId="0" fontId="56" fillId="0" borderId="2" xfId="2" applyFont="1" applyFill="1" applyBorder="1" applyAlignment="1" applyProtection="1">
      <alignment horizontal="center" vertical="center" wrapText="1"/>
    </xf>
    <xf numFmtId="0" fontId="56" fillId="0" borderId="0" xfId="172" applyFont="1"/>
    <xf numFmtId="0" fontId="56" fillId="0" borderId="230" xfId="172" applyFont="1" applyBorder="1" applyAlignment="1">
      <alignment horizontal="center"/>
    </xf>
    <xf numFmtId="0" fontId="56" fillId="0" borderId="231" xfId="172" applyFont="1" applyBorder="1" applyAlignment="1">
      <alignment horizontal="center" vertical="center"/>
    </xf>
    <xf numFmtId="0" fontId="56" fillId="0" borderId="232" xfId="172" applyFont="1" applyBorder="1" applyAlignment="1">
      <alignment horizontal="left"/>
    </xf>
    <xf numFmtId="0" fontId="56" fillId="0" borderId="233" xfId="172" applyFont="1" applyBorder="1"/>
    <xf numFmtId="201" fontId="46" fillId="0" borderId="181" xfId="32" applyNumberFormat="1" applyFont="1" applyBorder="1" applyAlignment="1">
      <alignment horizontal="left" vertical="center"/>
    </xf>
    <xf numFmtId="0" fontId="149" fillId="0" borderId="157" xfId="172" applyFont="1" applyBorder="1"/>
    <xf numFmtId="0" fontId="56" fillId="0" borderId="157" xfId="172" applyFont="1" applyBorder="1"/>
    <xf numFmtId="0" fontId="56" fillId="0" borderId="234" xfId="172" applyFont="1" applyBorder="1" applyAlignment="1" applyProtection="1">
      <alignment horizontal="center" vertical="center"/>
      <protection locked="0"/>
    </xf>
    <xf numFmtId="0" fontId="56" fillId="0" borderId="157" xfId="172" applyFont="1" applyBorder="1" applyAlignment="1">
      <alignment horizontal="left"/>
    </xf>
    <xf numFmtId="0" fontId="150" fillId="0" borderId="68" xfId="172" applyFont="1" applyBorder="1"/>
    <xf numFmtId="0" fontId="56" fillId="0" borderId="157" xfId="172" applyFont="1" applyBorder="1" applyAlignment="1">
      <alignment horizontal="center"/>
    </xf>
    <xf numFmtId="0" fontId="56" fillId="0" borderId="0" xfId="172" applyFont="1" applyAlignment="1">
      <alignment horizontal="center"/>
    </xf>
    <xf numFmtId="0" fontId="54" fillId="0" borderId="240" xfId="172" applyFont="1" applyBorder="1"/>
    <xf numFmtId="0" fontId="54" fillId="0" borderId="30" xfId="172" applyFont="1" applyBorder="1" applyAlignment="1">
      <alignment horizontal="center" vertical="center"/>
    </xf>
    <xf numFmtId="0" fontId="54" fillId="0" borderId="14" xfId="172" applyFont="1" applyBorder="1" applyAlignment="1" applyProtection="1">
      <alignment horizontal="center" vertical="top"/>
      <protection locked="0"/>
    </xf>
    <xf numFmtId="0" fontId="54" fillId="0" borderId="4" xfId="172" applyFont="1" applyBorder="1" applyAlignment="1">
      <alignment horizontal="center" vertical="center"/>
    </xf>
    <xf numFmtId="0" fontId="54" fillId="0" borderId="12" xfId="172" applyFont="1" applyBorder="1"/>
    <xf numFmtId="0" fontId="56" fillId="0" borderId="0" xfId="172" applyFont="1" applyAlignment="1">
      <alignment horizontal="center" vertical="center"/>
    </xf>
    <xf numFmtId="43" fontId="54" fillId="0" borderId="14" xfId="172" applyNumberFormat="1" applyFont="1" applyBorder="1"/>
    <xf numFmtId="43" fontId="54" fillId="0" borderId="30" xfId="172" applyNumberFormat="1" applyFont="1" applyBorder="1"/>
    <xf numFmtId="43" fontId="54" fillId="0" borderId="10" xfId="172" applyNumberFormat="1" applyFont="1" applyBorder="1"/>
    <xf numFmtId="43" fontId="54" fillId="0" borderId="14" xfId="44" applyFont="1" applyBorder="1" applyAlignment="1">
      <alignment horizontal="right"/>
    </xf>
    <xf numFmtId="43" fontId="54" fillId="0" borderId="3" xfId="44" applyFont="1" applyBorder="1" applyAlignment="1">
      <alignment horizontal="right"/>
    </xf>
    <xf numFmtId="43" fontId="54" fillId="0" borderId="14" xfId="44" applyFont="1" applyBorder="1"/>
    <xf numFmtId="43" fontId="54" fillId="0" borderId="3" xfId="44" applyFont="1" applyBorder="1"/>
    <xf numFmtId="43" fontId="56" fillId="0" borderId="14" xfId="44" applyFont="1" applyBorder="1" applyAlignment="1">
      <alignment horizontal="right"/>
    </xf>
    <xf numFmtId="43" fontId="56" fillId="0" borderId="14" xfId="172" applyNumberFormat="1" applyFont="1" applyBorder="1"/>
    <xf numFmtId="43" fontId="56" fillId="0" borderId="3" xfId="172" applyNumberFormat="1" applyFont="1" applyBorder="1"/>
    <xf numFmtId="41" fontId="56" fillId="0" borderId="14" xfId="44" applyNumberFormat="1" applyFont="1" applyBorder="1" applyAlignment="1">
      <alignment horizontal="right"/>
    </xf>
    <xf numFmtId="41" fontId="56" fillId="0" borderId="3" xfId="44" applyNumberFormat="1" applyFont="1" applyBorder="1" applyAlignment="1">
      <alignment horizontal="right"/>
    </xf>
    <xf numFmtId="0" fontId="56" fillId="0" borderId="241" xfId="172" applyFont="1" applyBorder="1"/>
    <xf numFmtId="41" fontId="56" fillId="0" borderId="242" xfId="44" applyNumberFormat="1" applyFont="1" applyBorder="1" applyAlignment="1">
      <alignment horizontal="right"/>
    </xf>
    <xf numFmtId="184" fontId="56" fillId="0" borderId="0" xfId="44" applyNumberFormat="1" applyFont="1" applyBorder="1"/>
    <xf numFmtId="0" fontId="46" fillId="0" borderId="0" xfId="172" applyFont="1" applyAlignment="1" applyProtection="1">
      <alignment horizontal="left"/>
      <protection locked="0"/>
    </xf>
    <xf numFmtId="0" fontId="46" fillId="0" borderId="0" xfId="172" applyFont="1" applyAlignment="1">
      <alignment horizontal="left"/>
    </xf>
    <xf numFmtId="0" fontId="23" fillId="0" borderId="0" xfId="172"/>
    <xf numFmtId="0" fontId="46" fillId="0" borderId="0" xfId="172" applyFont="1" applyAlignment="1">
      <alignment horizontal="right"/>
    </xf>
    <xf numFmtId="0" fontId="46" fillId="0" borderId="0" xfId="172" applyFont="1" applyAlignment="1">
      <alignment horizontal="center"/>
    </xf>
    <xf numFmtId="0" fontId="46" fillId="0" borderId="0" xfId="172" applyFont="1" applyAlignment="1" applyProtection="1">
      <alignment horizontal="right"/>
      <protection locked="0"/>
    </xf>
    <xf numFmtId="0" fontId="46" fillId="0" borderId="0" xfId="172" applyFont="1"/>
    <xf numFmtId="0" fontId="54" fillId="0" borderId="0" xfId="172" applyFont="1"/>
    <xf numFmtId="0" fontId="42" fillId="0" borderId="0" xfId="172" applyFont="1"/>
    <xf numFmtId="0" fontId="42" fillId="0" borderId="0" xfId="172" applyFont="1" applyAlignment="1">
      <alignment horizontal="center"/>
    </xf>
    <xf numFmtId="0" fontId="151" fillId="0" borderId="0" xfId="172" applyFont="1"/>
    <xf numFmtId="41" fontId="115" fillId="0" borderId="149" xfId="162" applyNumberFormat="1" applyFont="1" applyBorder="1" applyAlignment="1">
      <alignment horizontal="center" wrapText="1"/>
    </xf>
    <xf numFmtId="0" fontId="7" fillId="29" borderId="4" xfId="2" applyFill="1" applyBorder="1" applyAlignment="1" applyProtection="1">
      <alignment horizontal="center" vertical="center" wrapText="1"/>
    </xf>
    <xf numFmtId="41" fontId="113" fillId="0" borderId="130" xfId="162" applyNumberFormat="1" applyFont="1" applyBorder="1" applyAlignment="1">
      <alignment horizontal="justify" wrapText="1"/>
    </xf>
    <xf numFmtId="41" fontId="115" fillId="0" borderId="130" xfId="162" applyNumberFormat="1" applyFont="1" applyBorder="1" applyAlignment="1">
      <alignment horizontal="center" wrapText="1"/>
    </xf>
    <xf numFmtId="41" fontId="115" fillId="0" borderId="142" xfId="162" applyNumberFormat="1" applyFont="1" applyBorder="1">
      <alignment vertical="center"/>
    </xf>
    <xf numFmtId="41" fontId="115" fillId="0" borderId="142" xfId="162" applyNumberFormat="1" applyFont="1" applyBorder="1" applyAlignment="1">
      <alignment horizontal="center" wrapText="1"/>
    </xf>
    <xf numFmtId="41" fontId="113" fillId="0" borderId="190" xfId="163" applyNumberFormat="1" applyFont="1" applyBorder="1" applyAlignment="1">
      <alignment horizontal="center" vertical="center" wrapText="1"/>
    </xf>
    <xf numFmtId="41" fontId="113" fillId="0" borderId="148" xfId="163" applyNumberFormat="1" applyFont="1" applyBorder="1" applyAlignment="1">
      <alignment horizontal="center" vertical="center" wrapText="1"/>
    </xf>
    <xf numFmtId="41" fontId="113" fillId="0" borderId="149" xfId="163" applyNumberFormat="1" applyFont="1" applyBorder="1" applyAlignment="1">
      <alignment horizontal="center" wrapText="1"/>
    </xf>
    <xf numFmtId="41" fontId="113" fillId="0" borderId="131" xfId="163" applyNumberFormat="1" applyFont="1" applyBorder="1" applyAlignment="1">
      <alignment horizontal="center" wrapText="1"/>
    </xf>
    <xf numFmtId="41" fontId="113" fillId="0" borderId="130" xfId="163" applyNumberFormat="1" applyFont="1" applyBorder="1" applyAlignment="1">
      <alignment horizontal="center" wrapText="1"/>
    </xf>
    <xf numFmtId="41" fontId="113" fillId="0" borderId="142" xfId="163" applyNumberFormat="1" applyFont="1" applyBorder="1" applyAlignment="1">
      <alignment horizontal="center" wrapText="1"/>
    </xf>
    <xf numFmtId="41" fontId="113" fillId="0" borderId="190" xfId="164" applyNumberFormat="1" applyFont="1" applyBorder="1" applyAlignment="1">
      <alignment horizontal="center" vertical="center"/>
    </xf>
    <xf numFmtId="41" fontId="113" fillId="0" borderId="149" xfId="164" applyNumberFormat="1" applyFont="1" applyBorder="1" applyAlignment="1">
      <alignment horizontal="center" vertical="center" wrapText="1"/>
    </xf>
    <xf numFmtId="41" fontId="119" fillId="0" borderId="149" xfId="164" applyNumberFormat="1" applyFont="1" applyBorder="1" applyAlignment="1">
      <alignment horizontal="center" vertical="center" wrapText="1"/>
    </xf>
    <xf numFmtId="41" fontId="119" fillId="0" borderId="131" xfId="164" applyNumberFormat="1" applyFont="1" applyBorder="1" applyAlignment="1">
      <alignment horizontal="center" vertical="center" wrapText="1"/>
    </xf>
    <xf numFmtId="41" fontId="113" fillId="0" borderId="149" xfId="165" applyNumberFormat="1" applyFont="1" applyBorder="1" applyAlignment="1">
      <alignment horizontal="center"/>
    </xf>
    <xf numFmtId="41" fontId="113" fillId="0" borderId="131" xfId="165" applyNumberFormat="1" applyFont="1" applyBorder="1" applyAlignment="1">
      <alignment horizontal="center"/>
    </xf>
    <xf numFmtId="41" fontId="113" fillId="0" borderId="130" xfId="165" applyNumberFormat="1" applyFont="1" applyBorder="1" applyAlignment="1">
      <alignment horizontal="justify"/>
    </xf>
    <xf numFmtId="41" fontId="113" fillId="0" borderId="130" xfId="165" applyNumberFormat="1" applyFont="1" applyBorder="1" applyAlignment="1">
      <alignment horizontal="center"/>
    </xf>
    <xf numFmtId="41" fontId="113" fillId="0" borderId="142" xfId="165" applyNumberFormat="1" applyFont="1" applyBorder="1" applyAlignment="1">
      <alignment horizontal="center"/>
    </xf>
    <xf numFmtId="41" fontId="113" fillId="0" borderId="149" xfId="166" applyNumberFormat="1" applyFont="1" applyBorder="1" applyAlignment="1">
      <alignment horizontal="center" vertical="center" wrapText="1"/>
    </xf>
    <xf numFmtId="41" fontId="113" fillId="0" borderId="131" xfId="166" applyNumberFormat="1" applyFont="1" applyBorder="1" applyAlignment="1">
      <alignment horizontal="center" vertical="center" wrapText="1"/>
    </xf>
    <xf numFmtId="41" fontId="113" fillId="0" borderId="131" xfId="166" applyNumberFormat="1" applyFont="1" applyBorder="1" applyAlignment="1">
      <alignment horizontal="center" wrapText="1"/>
    </xf>
    <xf numFmtId="41" fontId="113" fillId="0" borderId="130" xfId="166" applyNumberFormat="1" applyFont="1" applyBorder="1" applyAlignment="1">
      <alignment horizontal="center" vertical="center" wrapText="1"/>
    </xf>
    <xf numFmtId="41" fontId="113" fillId="0" borderId="142" xfId="166" applyNumberFormat="1" applyFont="1" applyBorder="1" applyAlignment="1">
      <alignment horizontal="center" vertical="center" wrapText="1"/>
    </xf>
    <xf numFmtId="41" fontId="113" fillId="0" borderId="142" xfId="166" applyNumberFormat="1" applyFont="1" applyBorder="1" applyAlignment="1">
      <alignment horizontal="center" wrapText="1"/>
    </xf>
    <xf numFmtId="41" fontId="113" fillId="0" borderId="130" xfId="166" applyNumberFormat="1" applyFont="1" applyBorder="1" applyAlignment="1">
      <alignment horizontal="justify" wrapText="1"/>
    </xf>
    <xf numFmtId="41" fontId="113" fillId="0" borderId="130" xfId="166" applyNumberFormat="1" applyFont="1" applyBorder="1" applyAlignment="1">
      <alignment horizontal="center" wrapText="1"/>
    </xf>
    <xf numFmtId="176" fontId="46" fillId="0" borderId="30" xfId="1" applyNumberFormat="1" applyFont="1" applyBorder="1" applyAlignment="1">
      <alignment horizontal="center" vertical="center" wrapText="1"/>
    </xf>
    <xf numFmtId="176" fontId="46" fillId="0" borderId="3" xfId="1" applyNumberFormat="1" applyFont="1" applyBorder="1" applyAlignment="1">
      <alignment horizontal="center" vertical="center" wrapText="1"/>
    </xf>
    <xf numFmtId="176" fontId="46" fillId="0" borderId="4" xfId="1" applyNumberFormat="1" applyFont="1" applyBorder="1" applyAlignment="1">
      <alignment horizontal="center" vertical="center" wrapText="1"/>
    </xf>
    <xf numFmtId="0" fontId="56" fillId="0" borderId="2" xfId="0" applyFont="1" applyBorder="1" applyAlignment="1">
      <alignment horizontal="center" vertical="center" wrapText="1"/>
    </xf>
    <xf numFmtId="0" fontId="56" fillId="0" borderId="3" xfId="0" applyFont="1" applyBorder="1" applyAlignment="1">
      <alignment horizontal="center" vertical="center" wrapText="1"/>
    </xf>
    <xf numFmtId="0" fontId="56" fillId="0" borderId="4" xfId="0" applyFont="1" applyBorder="1" applyAlignment="1">
      <alignment horizontal="center" vertical="center" wrapText="1"/>
    </xf>
    <xf numFmtId="0" fontId="110" fillId="0" borderId="2" xfId="0" applyFont="1" applyBorder="1" applyAlignment="1">
      <alignment horizontal="center" vertical="center" wrapText="1"/>
    </xf>
    <xf numFmtId="0" fontId="54" fillId="0" borderId="3" xfId="0" applyFont="1" applyBorder="1" applyAlignment="1">
      <alignment horizontal="center" vertical="center" wrapText="1"/>
    </xf>
    <xf numFmtId="0" fontId="54" fillId="0" borderId="4" xfId="0" applyFont="1" applyBorder="1" applyAlignment="1">
      <alignment horizontal="center" vertical="center" wrapText="1"/>
    </xf>
    <xf numFmtId="0" fontId="60" fillId="0" borderId="30" xfId="2" applyFont="1" applyFill="1" applyBorder="1" applyAlignment="1" applyProtection="1">
      <alignment horizontal="center" vertical="center" wrapText="1"/>
    </xf>
    <xf numFmtId="0" fontId="60" fillId="0" borderId="3" xfId="2" applyFont="1" applyFill="1" applyBorder="1" applyAlignment="1" applyProtection="1">
      <alignment horizontal="center" vertical="center" wrapText="1"/>
    </xf>
    <xf numFmtId="0" fontId="60" fillId="0" borderId="4" xfId="2" applyFont="1" applyFill="1" applyBorder="1" applyAlignment="1" applyProtection="1">
      <alignment horizontal="center" vertical="center" wrapText="1"/>
    </xf>
    <xf numFmtId="0" fontId="110" fillId="0" borderId="3" xfId="0" applyFont="1" applyBorder="1" applyAlignment="1">
      <alignment horizontal="center" vertical="center" wrapText="1"/>
    </xf>
    <xf numFmtId="0" fontId="110" fillId="0" borderId="4" xfId="0" applyFont="1" applyBorder="1" applyAlignment="1">
      <alignment horizontal="center" vertical="center" wrapText="1"/>
    </xf>
    <xf numFmtId="0" fontId="60" fillId="0" borderId="25" xfId="2" applyFont="1" applyFill="1" applyBorder="1" applyAlignment="1" applyProtection="1">
      <alignment horizontal="center" vertical="center" wrapText="1"/>
    </xf>
    <xf numFmtId="0" fontId="60" fillId="0" borderId="2" xfId="2" applyFont="1" applyFill="1" applyBorder="1" applyAlignment="1" applyProtection="1">
      <alignment horizontal="center" vertical="center" wrapText="1"/>
    </xf>
    <xf numFmtId="0" fontId="110" fillId="0" borderId="30" xfId="0" applyFont="1" applyBorder="1" applyAlignment="1">
      <alignment horizontal="center" vertical="center" wrapText="1"/>
    </xf>
    <xf numFmtId="0" fontId="109" fillId="0" borderId="10" xfId="0" applyFont="1" applyBorder="1" applyAlignment="1">
      <alignment horizontal="center" vertical="center"/>
    </xf>
    <xf numFmtId="0" fontId="109" fillId="0" borderId="9" xfId="0" applyFont="1" applyBorder="1" applyAlignment="1">
      <alignment horizontal="center" vertical="center"/>
    </xf>
    <xf numFmtId="0" fontId="109" fillId="0" borderId="11" xfId="0" applyFont="1" applyBorder="1" applyAlignment="1">
      <alignment horizontal="center" vertical="center"/>
    </xf>
    <xf numFmtId="0" fontId="12" fillId="0" borderId="12" xfId="0" applyFont="1" applyBorder="1" applyAlignment="1">
      <alignment horizontal="center" vertical="center"/>
    </xf>
    <xf numFmtId="0" fontId="12" fillId="0" borderId="8" xfId="0" applyFont="1" applyBorder="1" applyAlignment="1">
      <alignment horizontal="center" vertical="center"/>
    </xf>
    <xf numFmtId="0" fontId="12" fillId="0" borderId="13" xfId="0" applyFont="1" applyBorder="1" applyAlignment="1">
      <alignment horizontal="center" vertical="center"/>
    </xf>
    <xf numFmtId="0" fontId="54" fillId="0" borderId="0" xfId="0" applyFont="1" applyAlignment="1">
      <alignment horizontal="center" vertical="top" wrapText="1"/>
    </xf>
    <xf numFmtId="0" fontId="54" fillId="0" borderId="15" xfId="0" applyFont="1" applyBorder="1" applyAlignment="1">
      <alignment horizontal="center" vertical="top" wrapText="1"/>
    </xf>
    <xf numFmtId="0" fontId="54" fillId="0" borderId="8" xfId="0" applyFont="1" applyBorder="1" applyAlignment="1">
      <alignment horizontal="center" vertical="top" wrapText="1"/>
    </xf>
    <xf numFmtId="0" fontId="54" fillId="0" borderId="13" xfId="0" applyFont="1" applyBorder="1" applyAlignment="1">
      <alignment horizontal="center" vertical="top" wrapText="1"/>
    </xf>
    <xf numFmtId="0" fontId="54" fillId="0" borderId="1" xfId="0" applyFont="1" applyBorder="1" applyAlignment="1">
      <alignment horizontal="center" vertical="center" wrapText="1"/>
    </xf>
    <xf numFmtId="0" fontId="46" fillId="0" borderId="5" xfId="0" applyFont="1" applyBorder="1" applyAlignment="1">
      <alignment horizontal="center" vertical="center"/>
    </xf>
    <xf numFmtId="0" fontId="46" fillId="0" borderId="6" xfId="0" applyFont="1" applyBorder="1" applyAlignment="1">
      <alignment horizontal="center" vertical="center"/>
    </xf>
    <xf numFmtId="0" fontId="46" fillId="0" borderId="7" xfId="0" applyFont="1" applyBorder="1" applyAlignment="1">
      <alignment horizontal="center" vertical="center"/>
    </xf>
    <xf numFmtId="0" fontId="54" fillId="0" borderId="10" xfId="0" applyFont="1" applyBorder="1" applyAlignment="1">
      <alignment vertical="top" wrapText="1"/>
    </xf>
    <xf numFmtId="0" fontId="54" fillId="0" borderId="9" xfId="0" applyFont="1" applyBorder="1" applyAlignment="1">
      <alignment vertical="top" wrapText="1"/>
    </xf>
    <xf numFmtId="0" fontId="54" fillId="0" borderId="9" xfId="0" applyFont="1" applyBorder="1" applyAlignment="1">
      <alignment horizontal="left" vertical="center" wrapText="1"/>
    </xf>
    <xf numFmtId="0" fontId="54" fillId="0" borderId="14" xfId="0" applyFont="1" applyBorder="1" applyAlignment="1">
      <alignment vertical="top" wrapText="1"/>
    </xf>
    <xf numFmtId="0" fontId="54" fillId="0" borderId="0" xfId="0" applyFont="1" applyAlignment="1">
      <alignment vertical="top" wrapText="1"/>
    </xf>
    <xf numFmtId="0" fontId="54" fillId="0" borderId="0" xfId="0" applyFont="1" applyAlignment="1">
      <alignment vertical="center" wrapText="1"/>
    </xf>
    <xf numFmtId="0" fontId="111" fillId="0" borderId="30" xfId="2" applyFont="1" applyFill="1" applyBorder="1" applyAlignment="1" applyProtection="1">
      <alignment horizontal="center" vertical="center" wrapText="1"/>
    </xf>
    <xf numFmtId="0" fontId="111" fillId="0" borderId="3" xfId="2" applyFont="1" applyFill="1" applyBorder="1" applyAlignment="1" applyProtection="1">
      <alignment horizontal="center" vertical="center" wrapText="1"/>
    </xf>
    <xf numFmtId="0" fontId="111" fillId="0" borderId="4" xfId="2" applyFont="1" applyFill="1" applyBorder="1" applyAlignment="1" applyProtection="1">
      <alignment horizontal="center" vertical="center" wrapText="1"/>
    </xf>
    <xf numFmtId="0" fontId="56" fillId="0" borderId="30" xfId="0" applyFont="1" applyBorder="1" applyAlignment="1">
      <alignment horizontal="center" vertical="center" wrapText="1"/>
    </xf>
    <xf numFmtId="20" fontId="54" fillId="0" borderId="3" xfId="1" applyNumberFormat="1" applyFont="1" applyBorder="1" applyAlignment="1">
      <alignment horizontal="center" vertical="center" wrapText="1"/>
    </xf>
    <xf numFmtId="20" fontId="54" fillId="0" borderId="4" xfId="1" applyNumberFormat="1" applyFont="1" applyBorder="1" applyAlignment="1">
      <alignment horizontal="center" vertical="center" wrapText="1"/>
    </xf>
    <xf numFmtId="0" fontId="12" fillId="0" borderId="9" xfId="4" applyFont="1" applyBorder="1" applyAlignment="1" applyProtection="1">
      <alignment vertical="center"/>
      <protection locked="0"/>
    </xf>
    <xf numFmtId="0" fontId="12" fillId="0" borderId="11" xfId="4" applyFont="1" applyBorder="1" applyAlignment="1" applyProtection="1">
      <alignment vertical="center"/>
      <protection locked="0"/>
    </xf>
    <xf numFmtId="0" fontId="12" fillId="0" borderId="8" xfId="4" applyFont="1" applyBorder="1" applyAlignment="1" applyProtection="1">
      <alignment vertical="center"/>
      <protection locked="0"/>
    </xf>
    <xf numFmtId="0" fontId="12" fillId="0" borderId="13" xfId="4" applyFont="1" applyBorder="1" applyAlignment="1" applyProtection="1">
      <alignment vertical="center"/>
      <protection locked="0"/>
    </xf>
    <xf numFmtId="182" fontId="12" fillId="0" borderId="5" xfId="4" applyNumberFormat="1" applyFont="1" applyBorder="1" applyAlignment="1" applyProtection="1">
      <alignment horizontal="center"/>
      <protection locked="0"/>
    </xf>
    <xf numFmtId="182" fontId="12" fillId="0" borderId="7" xfId="4" applyNumberFormat="1" applyFont="1" applyBorder="1" applyAlignment="1" applyProtection="1">
      <alignment horizontal="center"/>
      <protection locked="0"/>
    </xf>
    <xf numFmtId="0" fontId="45" fillId="0" borderId="1" xfId="4" applyFont="1" applyBorder="1" applyAlignment="1" applyProtection="1">
      <alignment horizontal="center"/>
      <protection locked="0"/>
    </xf>
    <xf numFmtId="0" fontId="12" fillId="0" borderId="1" xfId="4" applyFont="1" applyBorder="1" applyAlignment="1" applyProtection="1">
      <alignment horizontal="center"/>
      <protection locked="0"/>
    </xf>
    <xf numFmtId="183" fontId="47" fillId="0" borderId="0" xfId="4" applyNumberFormat="1" applyFont="1" applyAlignment="1" applyProtection="1">
      <alignment horizontal="center" vertical="center"/>
      <protection locked="0"/>
    </xf>
    <xf numFmtId="182" fontId="45" fillId="0" borderId="9" xfId="4" applyNumberFormat="1" applyFont="1" applyBorder="1" applyProtection="1">
      <protection locked="0"/>
    </xf>
    <xf numFmtId="182" fontId="46" fillId="0" borderId="9" xfId="4" applyNumberFormat="1" applyFont="1" applyBorder="1" applyProtection="1">
      <protection locked="0"/>
    </xf>
    <xf numFmtId="182" fontId="45" fillId="0" borderId="9" xfId="4" applyNumberFormat="1" applyFont="1" applyBorder="1" applyAlignment="1" applyProtection="1">
      <alignment horizontal="right"/>
      <protection locked="0"/>
    </xf>
    <xf numFmtId="182" fontId="45" fillId="0" borderId="0" xfId="4" applyNumberFormat="1" applyFont="1" applyProtection="1">
      <protection locked="0"/>
    </xf>
    <xf numFmtId="182" fontId="46" fillId="0" borderId="0" xfId="4" applyNumberFormat="1" applyFont="1" applyProtection="1">
      <protection locked="0"/>
    </xf>
    <xf numFmtId="182" fontId="12" fillId="0" borderId="5" xfId="4" applyNumberFormat="1" applyFont="1" applyBorder="1" applyAlignment="1">
      <alignment horizontal="center"/>
    </xf>
    <xf numFmtId="182" fontId="12" fillId="0" borderId="7" xfId="4" applyNumberFormat="1" applyFont="1" applyBorder="1" applyAlignment="1">
      <alignment horizontal="center"/>
    </xf>
    <xf numFmtId="0" fontId="54" fillId="0" borderId="0" xfId="4" applyFont="1" applyAlignment="1">
      <alignment horizontal="right" vertical="center"/>
    </xf>
    <xf numFmtId="0" fontId="46" fillId="0" borderId="51" xfId="128" applyFont="1" applyBorder="1" applyAlignment="1">
      <alignment horizontal="center" vertical="center"/>
    </xf>
    <xf numFmtId="0" fontId="46" fillId="0" borderId="52" xfId="128" quotePrefix="1" applyFont="1" applyBorder="1" applyAlignment="1">
      <alignment horizontal="center" vertical="center"/>
    </xf>
    <xf numFmtId="0" fontId="46" fillId="0" borderId="7" xfId="128" quotePrefix="1" applyFont="1" applyBorder="1" applyAlignment="1">
      <alignment horizontal="center" vertical="center"/>
    </xf>
    <xf numFmtId="0" fontId="46" fillId="0" borderId="1" xfId="128" quotePrefix="1" applyFont="1" applyBorder="1" applyAlignment="1">
      <alignment horizontal="center" vertical="center"/>
    </xf>
    <xf numFmtId="0" fontId="46" fillId="0" borderId="11" xfId="128" quotePrefix="1" applyFont="1" applyBorder="1" applyAlignment="1">
      <alignment horizontal="center" vertical="center"/>
    </xf>
    <xf numFmtId="0" fontId="46" fillId="0" borderId="30" xfId="128" quotePrefix="1" applyFont="1" applyBorder="1" applyAlignment="1">
      <alignment horizontal="center" vertical="center"/>
    </xf>
    <xf numFmtId="0" fontId="46" fillId="0" borderId="52" xfId="4" applyFont="1" applyBorder="1" applyAlignment="1">
      <alignment horizontal="center" vertical="center"/>
    </xf>
    <xf numFmtId="0" fontId="46" fillId="0" borderId="1" xfId="4" applyFont="1" applyBorder="1" applyAlignment="1">
      <alignment horizontal="center" vertical="center"/>
    </xf>
    <xf numFmtId="0" fontId="46" fillId="0" borderId="30" xfId="4" applyFont="1" applyBorder="1" applyAlignment="1">
      <alignment horizontal="center" vertical="center"/>
    </xf>
    <xf numFmtId="0" fontId="46" fillId="0" borderId="52" xfId="128" applyFont="1" applyBorder="1" applyAlignment="1">
      <alignment horizontal="center" vertical="center"/>
    </xf>
    <xf numFmtId="0" fontId="46" fillId="0" borderId="53" xfId="128" applyFont="1" applyBorder="1" applyAlignment="1">
      <alignment horizontal="center" vertical="center"/>
    </xf>
    <xf numFmtId="0" fontId="46" fillId="0" borderId="1" xfId="128" applyFont="1" applyBorder="1" applyAlignment="1">
      <alignment horizontal="center" vertical="center" wrapText="1"/>
    </xf>
    <xf numFmtId="0" fontId="46" fillId="0" borderId="1" xfId="128" applyFont="1" applyBorder="1" applyAlignment="1">
      <alignment horizontal="center" vertical="center"/>
    </xf>
    <xf numFmtId="0" fontId="46" fillId="0" borderId="30" xfId="128" applyFont="1" applyBorder="1" applyAlignment="1">
      <alignment horizontal="center" vertical="center"/>
    </xf>
    <xf numFmtId="0" fontId="46" fillId="0" borderId="5" xfId="128" applyFont="1" applyBorder="1" applyAlignment="1">
      <alignment horizontal="center" vertical="center" wrapText="1"/>
    </xf>
    <xf numFmtId="0" fontId="46" fillId="0" borderId="30" xfId="128" applyFont="1" applyBorder="1" applyAlignment="1">
      <alignment horizontal="center" vertical="center" wrapText="1"/>
    </xf>
    <xf numFmtId="0" fontId="46" fillId="0" borderId="10" xfId="128" applyFont="1" applyBorder="1" applyAlignment="1">
      <alignment horizontal="center" vertical="center" wrapText="1"/>
    </xf>
    <xf numFmtId="0" fontId="46" fillId="0" borderId="44" xfId="128" applyFont="1" applyBorder="1" applyAlignment="1">
      <alignment horizontal="center" vertical="center"/>
    </xf>
    <xf numFmtId="0" fontId="46" fillId="0" borderId="45" xfId="128" applyFont="1" applyBorder="1" applyAlignment="1">
      <alignment horizontal="center" vertical="center"/>
    </xf>
    <xf numFmtId="0" fontId="46" fillId="0" borderId="44" xfId="128" applyFont="1" applyBorder="1" applyAlignment="1">
      <alignment horizontal="right" vertical="center"/>
    </xf>
    <xf numFmtId="0" fontId="46" fillId="0" borderId="47" xfId="128" applyFont="1" applyBorder="1" applyAlignment="1">
      <alignment horizontal="right" vertical="center"/>
    </xf>
    <xf numFmtId="0" fontId="46" fillId="0" borderId="45" xfId="128" applyFont="1" applyBorder="1" applyAlignment="1">
      <alignment horizontal="right" vertical="center"/>
    </xf>
    <xf numFmtId="0" fontId="46" fillId="0" borderId="47" xfId="128" applyFont="1" applyBorder="1" applyAlignment="1">
      <alignment horizontal="center" vertical="center"/>
    </xf>
    <xf numFmtId="0" fontId="53" fillId="0" borderId="50" xfId="4" applyFont="1" applyBorder="1" applyAlignment="1">
      <alignment horizontal="center" vertical="center"/>
    </xf>
    <xf numFmtId="0" fontId="54" fillId="0" borderId="0" xfId="4" applyFont="1" applyAlignment="1">
      <alignment horizontal="center" vertical="center"/>
    </xf>
    <xf numFmtId="0" fontId="46" fillId="0" borderId="9" xfId="128" applyFont="1" applyBorder="1" applyAlignment="1">
      <alignment horizontal="left" vertical="center"/>
    </xf>
    <xf numFmtId="0" fontId="46" fillId="0" borderId="11" xfId="128" applyFont="1" applyBorder="1" applyAlignment="1">
      <alignment horizontal="left" vertical="center"/>
    </xf>
    <xf numFmtId="184" fontId="46" fillId="0" borderId="9" xfId="126" applyNumberFormat="1" applyFont="1" applyFill="1" applyBorder="1" applyAlignment="1">
      <alignment horizontal="right"/>
    </xf>
    <xf numFmtId="0" fontId="46" fillId="0" borderId="0" xfId="128" applyFont="1" applyAlignment="1">
      <alignment horizontal="left" vertical="center" indent="1"/>
    </xf>
    <xf numFmtId="0" fontId="46" fillId="0" borderId="15" xfId="128" applyFont="1" applyBorder="1" applyAlignment="1">
      <alignment horizontal="left" vertical="center" indent="1"/>
    </xf>
    <xf numFmtId="184" fontId="46" fillId="0" borderId="0" xfId="126" applyNumberFormat="1" applyFont="1" applyFill="1" applyBorder="1" applyAlignment="1">
      <alignment horizontal="right"/>
    </xf>
    <xf numFmtId="184" fontId="46" fillId="0" borderId="0" xfId="126" applyNumberFormat="1" applyFont="1" applyBorder="1" applyAlignment="1">
      <alignment horizontal="right"/>
    </xf>
    <xf numFmtId="0" fontId="46" fillId="0" borderId="0" xfId="129" applyFont="1" applyAlignment="1">
      <alignment horizontal="left" vertical="center" wrapText="1" indent="1"/>
    </xf>
    <xf numFmtId="0" fontId="46" fillId="0" borderId="15" xfId="129" applyFont="1" applyBorder="1" applyAlignment="1">
      <alignment horizontal="left" vertical="center" wrapText="1" indent="1"/>
    </xf>
    <xf numFmtId="0" fontId="54" fillId="0" borderId="0" xfId="4" applyFont="1" applyAlignment="1">
      <alignment horizontal="left" vertical="center"/>
    </xf>
    <xf numFmtId="0" fontId="46" fillId="0" borderId="8" xfId="129" applyFont="1" applyBorder="1" applyAlignment="1">
      <alignment horizontal="left" vertical="center" wrapText="1" indent="1"/>
    </xf>
    <xf numFmtId="0" fontId="46" fillId="0" borderId="13" xfId="129" applyFont="1" applyBorder="1" applyAlignment="1">
      <alignment horizontal="left" vertical="center" wrapText="1" indent="1"/>
    </xf>
    <xf numFmtId="184" fontId="46" fillId="0" borderId="12" xfId="126" applyNumberFormat="1" applyFont="1" applyFill="1" applyBorder="1" applyAlignment="1">
      <alignment horizontal="right"/>
    </xf>
    <xf numFmtId="184" fontId="46" fillId="0" borderId="8" xfId="126" applyNumberFormat="1" applyFont="1" applyFill="1" applyBorder="1" applyAlignment="1">
      <alignment horizontal="right"/>
    </xf>
    <xf numFmtId="184" fontId="46" fillId="0" borderId="8" xfId="126" applyNumberFormat="1" applyFont="1" applyBorder="1" applyAlignment="1">
      <alignment horizontal="right"/>
    </xf>
    <xf numFmtId="0" fontId="12" fillId="0" borderId="50" xfId="131" applyFont="1" applyBorder="1" applyAlignment="1">
      <alignment horizontal="center" vertical="center"/>
    </xf>
    <xf numFmtId="0" fontId="12" fillId="0" borderId="55" xfId="131" applyFont="1" applyBorder="1" applyAlignment="1">
      <alignment horizontal="center" vertical="center"/>
    </xf>
    <xf numFmtId="0" fontId="12" fillId="0" borderId="49" xfId="131" applyFont="1" applyBorder="1" applyAlignment="1">
      <alignment horizontal="center" vertical="center"/>
    </xf>
    <xf numFmtId="0" fontId="12" fillId="0" borderId="58" xfId="131" applyFont="1" applyBorder="1" applyAlignment="1">
      <alignment horizontal="center" vertical="center"/>
    </xf>
    <xf numFmtId="0" fontId="12" fillId="0" borderId="56" xfId="131" applyFont="1" applyBorder="1" applyAlignment="1">
      <alignment horizontal="center" vertical="center" wrapText="1"/>
    </xf>
    <xf numFmtId="0" fontId="12" fillId="0" borderId="48" xfId="131" applyFont="1" applyBorder="1" applyAlignment="1">
      <alignment horizontal="center" vertical="center"/>
    </xf>
    <xf numFmtId="0" fontId="12" fillId="0" borderId="57" xfId="131" applyFont="1" applyBorder="1" applyAlignment="1">
      <alignment horizontal="center" vertical="center"/>
    </xf>
    <xf numFmtId="0" fontId="12" fillId="0" borderId="61" xfId="131" applyFont="1" applyBorder="1" applyAlignment="1">
      <alignment horizontal="center" vertical="center"/>
    </xf>
    <xf numFmtId="0" fontId="54" fillId="0" borderId="44" xfId="131" applyFont="1" applyBorder="1" applyAlignment="1">
      <alignment horizontal="center" vertical="center"/>
    </xf>
    <xf numFmtId="0" fontId="54" fillId="0" borderId="47" xfId="131" applyFont="1" applyBorder="1" applyAlignment="1">
      <alignment horizontal="center" vertical="center"/>
    </xf>
    <xf numFmtId="0" fontId="54" fillId="0" borderId="45" xfId="131" applyFont="1" applyBorder="1" applyAlignment="1">
      <alignment horizontal="center" vertical="center"/>
    </xf>
    <xf numFmtId="0" fontId="57" fillId="0" borderId="50" xfId="131" applyFont="1" applyBorder="1" applyAlignment="1">
      <alignment horizontal="center" vertical="center"/>
    </xf>
    <xf numFmtId="0" fontId="54" fillId="0" borderId="0" xfId="131" applyFont="1" applyAlignment="1">
      <alignment horizontal="center" vertical="center"/>
    </xf>
    <xf numFmtId="0" fontId="46" fillId="0" borderId="49" xfId="131" applyFont="1" applyBorder="1" applyAlignment="1">
      <alignment horizontal="right" vertical="center"/>
    </xf>
    <xf numFmtId="0" fontId="12" fillId="0" borderId="30" xfId="131" applyFont="1" applyBorder="1" applyAlignment="1">
      <alignment vertical="center"/>
    </xf>
    <xf numFmtId="0" fontId="12" fillId="0" borderId="3" xfId="131" applyFont="1" applyBorder="1" applyAlignment="1">
      <alignment vertical="center"/>
    </xf>
    <xf numFmtId="0" fontId="12" fillId="0" borderId="4" xfId="131" applyFont="1" applyBorder="1" applyAlignment="1">
      <alignment vertical="center"/>
    </xf>
    <xf numFmtId="0" fontId="12" fillId="0" borderId="1" xfId="131" applyFont="1" applyBorder="1" applyAlignment="1">
      <alignment vertical="center"/>
    </xf>
    <xf numFmtId="0" fontId="12" fillId="0" borderId="15" xfId="131" applyFont="1" applyBorder="1" applyAlignment="1">
      <alignment horizontal="center" vertical="center" wrapText="1"/>
    </xf>
    <xf numFmtId="0" fontId="12" fillId="0" borderId="13" xfId="131" applyFont="1" applyBorder="1" applyAlignment="1">
      <alignment horizontal="center" vertical="center" wrapText="1"/>
    </xf>
    <xf numFmtId="0" fontId="12" fillId="0" borderId="12" xfId="131" applyFont="1" applyBorder="1" applyAlignment="1">
      <alignment vertical="center"/>
    </xf>
    <xf numFmtId="0" fontId="12" fillId="0" borderId="62" xfId="131" applyFont="1" applyBorder="1" applyAlignment="1">
      <alignment vertical="center"/>
    </xf>
    <xf numFmtId="0" fontId="12" fillId="0" borderId="10" xfId="131" applyFont="1" applyBorder="1" applyAlignment="1">
      <alignment vertical="center"/>
    </xf>
    <xf numFmtId="0" fontId="12" fillId="0" borderId="63" xfId="131" applyFont="1" applyBorder="1" applyAlignment="1">
      <alignment vertical="center"/>
    </xf>
    <xf numFmtId="0" fontId="12" fillId="0" borderId="5" xfId="131" applyFont="1" applyBorder="1" applyAlignment="1">
      <alignment vertical="center"/>
    </xf>
    <xf numFmtId="0" fontId="12" fillId="0" borderId="64" xfId="131" applyFont="1" applyBorder="1" applyAlignment="1">
      <alignment vertical="center"/>
    </xf>
    <xf numFmtId="0" fontId="12" fillId="0" borderId="65" xfId="131" applyFont="1" applyBorder="1" applyAlignment="1">
      <alignment vertical="center"/>
    </xf>
    <xf numFmtId="0" fontId="12" fillId="0" borderId="11" xfId="131" applyFont="1" applyBorder="1" applyAlignment="1">
      <alignment horizontal="center" vertical="center"/>
    </xf>
    <xf numFmtId="0" fontId="12" fillId="0" borderId="15" xfId="131" applyFont="1" applyBorder="1" applyAlignment="1">
      <alignment horizontal="center" vertical="center"/>
    </xf>
    <xf numFmtId="0" fontId="12" fillId="0" borderId="13" xfId="131" applyFont="1" applyBorder="1" applyAlignment="1">
      <alignment horizontal="center" vertical="center"/>
    </xf>
    <xf numFmtId="0" fontId="46" fillId="0" borderId="0" xfId="35" applyFont="1" applyAlignment="1">
      <alignment horizontal="left" vertical="top" wrapText="1"/>
    </xf>
    <xf numFmtId="0" fontId="54" fillId="0" borderId="72" xfId="35" applyFont="1" applyBorder="1" applyAlignment="1">
      <alignment horizontal="center"/>
    </xf>
    <xf numFmtId="0" fontId="54" fillId="0" borderId="73" xfId="35" applyFont="1" applyBorder="1" applyAlignment="1">
      <alignment horizontal="center"/>
    </xf>
    <xf numFmtId="0" fontId="46" fillId="0" borderId="74" xfId="35" applyFont="1" applyBorder="1" applyAlignment="1">
      <alignment horizontal="left" vertical="center"/>
    </xf>
    <xf numFmtId="0" fontId="21" fillId="0" borderId="75" xfId="35" applyBorder="1"/>
    <xf numFmtId="0" fontId="47" fillId="0" borderId="0" xfId="35" applyFont="1" applyAlignment="1">
      <alignment horizontal="center" vertical="center" wrapText="1"/>
    </xf>
    <xf numFmtId="0" fontId="46" fillId="0" borderId="49" xfId="35" applyFont="1" applyBorder="1" applyAlignment="1">
      <alignment horizontal="center" wrapText="1"/>
    </xf>
    <xf numFmtId="0" fontId="46" fillId="0" borderId="55" xfId="35" applyFont="1" applyBorder="1" applyAlignment="1">
      <alignment horizontal="distributed" vertical="center" wrapText="1" justifyLastLine="1"/>
    </xf>
    <xf numFmtId="0" fontId="46" fillId="0" borderId="79" xfId="35" applyFont="1" applyBorder="1" applyAlignment="1">
      <alignment horizontal="distributed" vertical="center" wrapText="1" justifyLastLine="1"/>
    </xf>
    <xf numFmtId="0" fontId="46" fillId="0" borderId="58" xfId="35" applyFont="1" applyBorder="1" applyAlignment="1">
      <alignment horizontal="distributed" vertical="center" wrapText="1" justifyLastLine="1"/>
    </xf>
    <xf numFmtId="0" fontId="46" fillId="0" borderId="77" xfId="35" applyFont="1" applyBorder="1" applyAlignment="1">
      <alignment horizontal="distributed" vertical="center" wrapText="1" justifyLastLine="1"/>
    </xf>
    <xf numFmtId="0" fontId="46" fillId="0" borderId="80" xfId="35" applyFont="1" applyBorder="1" applyAlignment="1">
      <alignment horizontal="distributed" vertical="center" wrapText="1" justifyLastLine="1"/>
    </xf>
    <xf numFmtId="0" fontId="46" fillId="0" borderId="81" xfId="35" applyFont="1" applyBorder="1" applyAlignment="1">
      <alignment horizontal="distributed" vertical="center" wrapText="1" justifyLastLine="1"/>
    </xf>
    <xf numFmtId="0" fontId="46" fillId="0" borderId="53" xfId="35" applyFont="1" applyBorder="1" applyAlignment="1">
      <alignment horizontal="distributed" vertical="center" wrapText="1" justifyLastLine="1"/>
    </xf>
    <xf numFmtId="0" fontId="46" fillId="0" borderId="78" xfId="35" applyFont="1" applyBorder="1" applyAlignment="1">
      <alignment horizontal="distributed" vertical="center" wrapText="1" justifyLastLine="1"/>
    </xf>
    <xf numFmtId="0" fontId="46" fillId="0" borderId="51" xfId="35" applyFont="1" applyBorder="1" applyAlignment="1">
      <alignment horizontal="distributed" vertical="center" wrapText="1" justifyLastLine="1"/>
    </xf>
    <xf numFmtId="0" fontId="46" fillId="0" borderId="3" xfId="35" applyFont="1" applyBorder="1" applyAlignment="1">
      <alignment horizontal="distributed" vertical="center" wrapText="1" justifyLastLine="1"/>
    </xf>
    <xf numFmtId="0" fontId="46" fillId="0" borderId="82" xfId="35" applyFont="1" applyBorder="1" applyAlignment="1">
      <alignment horizontal="distributed" vertical="center" wrapText="1" justifyLastLine="1"/>
    </xf>
    <xf numFmtId="0" fontId="46" fillId="0" borderId="5" xfId="35" applyFont="1" applyBorder="1" applyAlignment="1">
      <alignment horizontal="distributed" vertical="center" wrapText="1" justifyLastLine="1"/>
    </xf>
    <xf numFmtId="0" fontId="46" fillId="0" borderId="6" xfId="35" applyFont="1" applyBorder="1" applyAlignment="1">
      <alignment horizontal="distributed" vertical="center" wrapText="1" justifyLastLine="1"/>
    </xf>
    <xf numFmtId="0" fontId="46" fillId="0" borderId="7" xfId="35" applyFont="1" applyBorder="1" applyAlignment="1">
      <alignment horizontal="distributed" vertical="center" wrapText="1" justifyLastLine="1"/>
    </xf>
    <xf numFmtId="0" fontId="46" fillId="0" borderId="50" xfId="35" applyFont="1" applyBorder="1" applyAlignment="1">
      <alignment horizontal="left" vertical="top" wrapText="1"/>
    </xf>
    <xf numFmtId="0" fontId="62" fillId="0" borderId="54" xfId="35" applyFont="1" applyBorder="1" applyAlignment="1">
      <alignment horizontal="distributed" vertical="center" wrapText="1"/>
    </xf>
    <xf numFmtId="0" fontId="66" fillId="0" borderId="54" xfId="35" applyFont="1" applyBorder="1" applyAlignment="1">
      <alignment vertical="center"/>
    </xf>
    <xf numFmtId="0" fontId="66" fillId="0" borderId="44" xfId="35" applyFont="1" applyBorder="1" applyAlignment="1">
      <alignment vertical="center"/>
    </xf>
    <xf numFmtId="0" fontId="64" fillId="0" borderId="72" xfId="35" applyFont="1" applyBorder="1" applyAlignment="1">
      <alignment horizontal="center"/>
    </xf>
    <xf numFmtId="0" fontId="64" fillId="0" borderId="73" xfId="35" applyFont="1" applyBorder="1" applyAlignment="1">
      <alignment horizontal="center"/>
    </xf>
    <xf numFmtId="0" fontId="62" fillId="0" borderId="74" xfId="35" applyFont="1" applyBorder="1" applyAlignment="1">
      <alignment horizontal="left" vertical="center"/>
    </xf>
    <xf numFmtId="0" fontId="66" fillId="0" borderId="75" xfId="35" applyFont="1" applyBorder="1"/>
    <xf numFmtId="0" fontId="67" fillId="0" borderId="86" xfId="35" applyFont="1" applyBorder="1" applyAlignment="1">
      <alignment horizontal="center" vertical="center" wrapText="1"/>
    </xf>
    <xf numFmtId="0" fontId="66" fillId="0" borderId="86" xfId="35" applyFont="1" applyBorder="1" applyAlignment="1">
      <alignment horizontal="center" vertical="center" wrapText="1"/>
    </xf>
    <xf numFmtId="0" fontId="62" fillId="0" borderId="49" xfId="35" applyFont="1" applyBorder="1" applyAlignment="1">
      <alignment horizontal="center" wrapText="1"/>
    </xf>
    <xf numFmtId="0" fontId="66" fillId="0" borderId="49" xfId="35" applyFont="1" applyBorder="1" applyAlignment="1">
      <alignment horizontal="center" wrapText="1"/>
    </xf>
    <xf numFmtId="41" fontId="70" fillId="0" borderId="50" xfId="35" applyNumberFormat="1" applyFont="1" applyBorder="1" applyAlignment="1">
      <alignment horizontal="right" vertical="center"/>
    </xf>
    <xf numFmtId="41" fontId="71" fillId="0" borderId="50" xfId="35" applyNumberFormat="1" applyFont="1" applyBorder="1" applyAlignment="1">
      <alignment horizontal="right" vertical="center"/>
    </xf>
    <xf numFmtId="41" fontId="71" fillId="0" borderId="50" xfId="35" applyNumberFormat="1" applyFont="1" applyBorder="1" applyAlignment="1">
      <alignment horizontal="center" vertical="center"/>
    </xf>
    <xf numFmtId="41" fontId="70" fillId="0" borderId="0" xfId="35" applyNumberFormat="1" applyFont="1" applyAlignment="1">
      <alignment horizontal="right" vertical="center"/>
    </xf>
    <xf numFmtId="41" fontId="71" fillId="0" borderId="0" xfId="35" applyNumberFormat="1" applyFont="1" applyAlignment="1">
      <alignment horizontal="right" vertical="center"/>
    </xf>
    <xf numFmtId="41" fontId="71" fillId="0" borderId="0" xfId="35" applyNumberFormat="1" applyFont="1" applyAlignment="1">
      <alignment horizontal="center" vertical="center"/>
    </xf>
    <xf numFmtId="41" fontId="70" fillId="0" borderId="49" xfId="35" applyNumberFormat="1" applyFont="1" applyBorder="1" applyAlignment="1">
      <alignment horizontal="right" vertical="center"/>
    </xf>
    <xf numFmtId="41" fontId="71" fillId="0" borderId="49" xfId="35" applyNumberFormat="1" applyFont="1" applyBorder="1" applyAlignment="1">
      <alignment horizontal="right" vertical="center"/>
    </xf>
    <xf numFmtId="41" fontId="71" fillId="0" borderId="49" xfId="35" applyNumberFormat="1" applyFont="1" applyBorder="1" applyAlignment="1">
      <alignment horizontal="center" vertical="center"/>
    </xf>
    <xf numFmtId="0" fontId="62" fillId="0" borderId="50" xfId="35" applyFont="1" applyBorder="1" applyAlignment="1">
      <alignment horizontal="left" vertical="top" wrapText="1"/>
    </xf>
    <xf numFmtId="0" fontId="66" fillId="0" borderId="50" xfId="35" applyFont="1" applyBorder="1" applyAlignment="1">
      <alignment horizontal="left" vertical="top" wrapText="1"/>
    </xf>
    <xf numFmtId="0" fontId="62" fillId="0" borderId="0" xfId="35" applyFont="1" applyAlignment="1">
      <alignment horizontal="left" vertical="top" wrapText="1"/>
    </xf>
    <xf numFmtId="0" fontId="66" fillId="0" borderId="0" xfId="35" applyFont="1" applyAlignment="1">
      <alignment horizontal="left" vertical="top" wrapText="1"/>
    </xf>
    <xf numFmtId="0" fontId="67" fillId="0" borderId="0" xfId="35" applyFont="1" applyAlignment="1">
      <alignment horizontal="center" vertical="center" wrapText="1"/>
    </xf>
    <xf numFmtId="0" fontId="62" fillId="0" borderId="55" xfId="35" applyFont="1" applyBorder="1" applyAlignment="1">
      <alignment horizontal="distributed" vertical="center" wrapText="1" justifyLastLine="1"/>
    </xf>
    <xf numFmtId="0" fontId="62" fillId="0" borderId="58" xfId="35" applyFont="1" applyBorder="1" applyAlignment="1">
      <alignment horizontal="distributed" vertical="center" wrapText="1" justifyLastLine="1"/>
    </xf>
    <xf numFmtId="0" fontId="62" fillId="0" borderId="77" xfId="35" applyFont="1" applyBorder="1" applyAlignment="1">
      <alignment horizontal="distributed" vertical="center" wrapText="1" justifyLastLine="1"/>
    </xf>
    <xf numFmtId="0" fontId="62" fillId="0" borderId="81" xfId="35" applyFont="1" applyBorder="1" applyAlignment="1">
      <alignment horizontal="distributed" vertical="center" wrapText="1" justifyLastLine="1"/>
    </xf>
    <xf numFmtId="0" fontId="62" fillId="0" borderId="53" xfId="35" applyFont="1" applyBorder="1" applyAlignment="1">
      <alignment horizontal="distributed" vertical="center" wrapText="1" justifyLastLine="1"/>
    </xf>
    <xf numFmtId="0" fontId="62" fillId="0" borderId="78" xfId="35" applyFont="1" applyBorder="1" applyAlignment="1">
      <alignment horizontal="distributed" vertical="center" wrapText="1" justifyLastLine="1"/>
    </xf>
    <xf numFmtId="0" fontId="62" fillId="0" borderId="51" xfId="35" applyFont="1" applyBorder="1" applyAlignment="1">
      <alignment horizontal="distributed" vertical="center" wrapText="1" justifyLastLine="1"/>
    </xf>
    <xf numFmtId="0" fontId="62" fillId="0" borderId="0" xfId="35" applyFont="1" applyAlignment="1">
      <alignment horizontal="center" wrapText="1"/>
    </xf>
    <xf numFmtId="0" fontId="66" fillId="0" borderId="0" xfId="35" applyFont="1" applyAlignment="1">
      <alignment horizontal="center" wrapText="1"/>
    </xf>
    <xf numFmtId="0" fontId="66" fillId="0" borderId="73" xfId="35" applyFont="1" applyBorder="1"/>
    <xf numFmtId="0" fontId="62" fillId="0" borderId="57" xfId="35" applyFont="1" applyBorder="1" applyAlignment="1">
      <alignment horizontal="distributed" vertical="center" wrapText="1"/>
    </xf>
    <xf numFmtId="0" fontId="66" fillId="0" borderId="50" xfId="35" applyFont="1" applyBorder="1" applyAlignment="1">
      <alignment vertical="center"/>
    </xf>
    <xf numFmtId="0" fontId="62" fillId="0" borderId="87" xfId="35" applyFont="1" applyBorder="1" applyAlignment="1">
      <alignment horizontal="distributed" vertical="center" wrapText="1"/>
    </xf>
    <xf numFmtId="0" fontId="66" fillId="0" borderId="47" xfId="35" applyFont="1" applyBorder="1" applyAlignment="1">
      <alignment vertical="center"/>
    </xf>
    <xf numFmtId="41" fontId="62" fillId="0" borderId="50" xfId="35" applyNumberFormat="1" applyFont="1" applyBorder="1" applyAlignment="1">
      <alignment horizontal="distributed" vertical="center" wrapText="1"/>
    </xf>
    <xf numFmtId="41" fontId="66" fillId="0" borderId="50" xfId="35" applyNumberFormat="1" applyFont="1" applyBorder="1" applyAlignment="1">
      <alignment vertical="center"/>
    </xf>
    <xf numFmtId="41" fontId="62" fillId="0" borderId="0" xfId="35" applyNumberFormat="1" applyFont="1" applyAlignment="1">
      <alignment horizontal="distributed" vertical="center" wrapText="1"/>
    </xf>
    <xf numFmtId="41" fontId="66" fillId="0" borderId="0" xfId="35" applyNumberFormat="1" applyFont="1" applyAlignment="1">
      <alignment vertical="center"/>
    </xf>
    <xf numFmtId="41" fontId="62" fillId="0" borderId="49" xfId="35" applyNumberFormat="1" applyFont="1" applyBorder="1" applyAlignment="1">
      <alignment horizontal="distributed" vertical="center" wrapText="1"/>
    </xf>
    <xf numFmtId="41" fontId="66" fillId="0" borderId="49" xfId="35" applyNumberFormat="1" applyFont="1" applyBorder="1" applyAlignment="1">
      <alignment vertical="center"/>
    </xf>
    <xf numFmtId="0" fontId="62" fillId="0" borderId="55" xfId="35" applyFont="1" applyBorder="1" applyAlignment="1">
      <alignment horizontal="distributed" vertical="center" wrapText="1" indent="2"/>
    </xf>
    <xf numFmtId="0" fontId="62" fillId="0" borderId="58" xfId="35" applyFont="1" applyBorder="1" applyAlignment="1">
      <alignment horizontal="distributed" vertical="center" wrapText="1" indent="2"/>
    </xf>
    <xf numFmtId="0" fontId="62" fillId="0" borderId="87" xfId="35" applyFont="1" applyBorder="1" applyAlignment="1">
      <alignment horizontal="distributed" vertical="center" wrapText="1" justifyLastLine="1"/>
    </xf>
    <xf numFmtId="0" fontId="66" fillId="0" borderId="88" xfId="35" applyFont="1" applyBorder="1" applyAlignment="1">
      <alignment horizontal="distributed" vertical="center" wrapText="1" justifyLastLine="1"/>
    </xf>
    <xf numFmtId="41" fontId="62" fillId="0" borderId="0" xfId="35" applyNumberFormat="1" applyFont="1" applyAlignment="1">
      <alignment horizontal="distributed" vertical="center" wrapText="1" justifyLastLine="1"/>
    </xf>
    <xf numFmtId="41" fontId="66" fillId="0" borderId="0" xfId="35" applyNumberFormat="1" applyFont="1" applyAlignment="1">
      <alignment horizontal="distributed" vertical="center" wrapText="1" justifyLastLine="1"/>
    </xf>
    <xf numFmtId="41" fontId="62" fillId="0" borderId="49" xfId="35" applyNumberFormat="1" applyFont="1" applyBorder="1" applyAlignment="1">
      <alignment horizontal="distributed" vertical="center" wrapText="1" justifyLastLine="1"/>
    </xf>
    <xf numFmtId="41" fontId="66" fillId="0" borderId="49" xfId="35" applyNumberFormat="1" applyFont="1" applyBorder="1" applyAlignment="1">
      <alignment horizontal="distributed" vertical="center" wrapText="1" justifyLastLine="1"/>
    </xf>
    <xf numFmtId="0" fontId="62" fillId="0" borderId="90" xfId="35" applyFont="1" applyBorder="1" applyAlignment="1">
      <alignment horizontal="center" vertical="center" wrapText="1"/>
    </xf>
    <xf numFmtId="0" fontId="66" fillId="0" borderId="91" xfId="35" applyFont="1" applyBorder="1" applyAlignment="1">
      <alignment horizontal="center" vertical="center"/>
    </xf>
    <xf numFmtId="0" fontId="62" fillId="0" borderId="92" xfId="35" applyFont="1" applyBorder="1" applyAlignment="1">
      <alignment horizontal="center" vertical="center" wrapText="1"/>
    </xf>
    <xf numFmtId="0" fontId="66" fillId="0" borderId="93" xfId="35" applyFont="1" applyBorder="1" applyAlignment="1">
      <alignment horizontal="center" vertical="center"/>
    </xf>
    <xf numFmtId="41" fontId="76" fillId="0" borderId="0" xfId="35" applyNumberFormat="1" applyFont="1" applyAlignment="1">
      <alignment horizontal="right" vertical="center"/>
    </xf>
    <xf numFmtId="41" fontId="77" fillId="0" borderId="0" xfId="35" applyNumberFormat="1" applyFont="1" applyAlignment="1">
      <alignment horizontal="right" vertical="center"/>
    </xf>
    <xf numFmtId="41" fontId="76" fillId="0" borderId="49" xfId="35" applyNumberFormat="1" applyFont="1" applyBorder="1" applyAlignment="1">
      <alignment horizontal="right" vertical="center"/>
    </xf>
    <xf numFmtId="41" fontId="77" fillId="0" borderId="49" xfId="35" applyNumberFormat="1" applyFont="1" applyBorder="1" applyAlignment="1">
      <alignment horizontal="right" vertical="center"/>
    </xf>
    <xf numFmtId="41" fontId="54" fillId="2" borderId="3" xfId="32" applyNumberFormat="1" applyFont="1" applyFill="1" applyBorder="1" applyAlignment="1">
      <alignment horizontal="center"/>
    </xf>
    <xf numFmtId="41" fontId="54" fillId="2" borderId="4" xfId="32" applyNumberFormat="1" applyFont="1" applyFill="1" applyBorder="1" applyAlignment="1">
      <alignment horizontal="center"/>
    </xf>
    <xf numFmtId="41" fontId="54" fillId="0" borderId="3" xfId="32" applyNumberFormat="1" applyFont="1" applyBorder="1" applyAlignment="1">
      <alignment horizontal="center"/>
    </xf>
    <xf numFmtId="41" fontId="54" fillId="0" borderId="4" xfId="32" applyNumberFormat="1" applyFont="1" applyBorder="1" applyAlignment="1">
      <alignment horizontal="center"/>
    </xf>
    <xf numFmtId="41" fontId="54" fillId="0" borderId="14" xfId="32" applyNumberFormat="1" applyFont="1" applyBorder="1" applyAlignment="1">
      <alignment horizontal="center"/>
    </xf>
    <xf numFmtId="41" fontId="54" fillId="0" borderId="61" xfId="32" applyNumberFormat="1" applyFont="1" applyBorder="1" applyAlignment="1">
      <alignment horizontal="center"/>
    </xf>
    <xf numFmtId="0" fontId="46" fillId="0" borderId="0" xfId="32" applyFont="1" applyAlignment="1">
      <alignment horizontal="left" vertical="center"/>
    </xf>
    <xf numFmtId="0" fontId="46" fillId="0" borderId="0" xfId="32" applyFont="1" applyAlignment="1">
      <alignment horizontal="center" vertical="center"/>
    </xf>
    <xf numFmtId="0" fontId="10" fillId="0" borderId="0" xfId="32" applyAlignment="1">
      <alignment horizontal="center" vertical="center"/>
    </xf>
    <xf numFmtId="190" fontId="46" fillId="0" borderId="0" xfId="32" applyNumberFormat="1" applyFont="1" applyAlignment="1">
      <alignment horizontal="left" vertical="center"/>
    </xf>
    <xf numFmtId="0" fontId="10" fillId="0" borderId="0" xfId="32" applyAlignment="1">
      <alignment horizontal="left" vertical="center"/>
    </xf>
    <xf numFmtId="0" fontId="46" fillId="0" borderId="50" xfId="32" applyFont="1" applyBorder="1" applyAlignment="1">
      <alignment horizontal="right"/>
    </xf>
    <xf numFmtId="41" fontId="54" fillId="2" borderId="82" xfId="32" applyNumberFormat="1" applyFont="1" applyFill="1" applyBorder="1" applyAlignment="1">
      <alignment horizontal="center"/>
    </xf>
    <xf numFmtId="41" fontId="54" fillId="0" borderId="82" xfId="32" applyNumberFormat="1" applyFont="1" applyBorder="1" applyAlignment="1">
      <alignment horizontal="center"/>
    </xf>
    <xf numFmtId="41" fontId="54" fillId="0" borderId="99" xfId="32" applyNumberFormat="1" applyFont="1" applyBorder="1" applyAlignment="1">
      <alignment horizontal="center"/>
    </xf>
    <xf numFmtId="41" fontId="54" fillId="0" borderId="100" xfId="32" applyNumberFormat="1" applyFont="1" applyBorder="1" applyAlignment="1">
      <alignment horizontal="center"/>
    </xf>
    <xf numFmtId="41" fontId="54" fillId="2" borderId="15" xfId="32" applyNumberFormat="1" applyFont="1" applyFill="1" applyBorder="1" applyAlignment="1">
      <alignment horizontal="center"/>
    </xf>
    <xf numFmtId="41" fontId="54" fillId="2" borderId="83" xfId="32" applyNumberFormat="1" applyFont="1" applyFill="1" applyBorder="1" applyAlignment="1">
      <alignment horizontal="center"/>
    </xf>
    <xf numFmtId="0" fontId="46" fillId="0" borderId="5" xfId="32" applyFont="1" applyBorder="1" applyAlignment="1">
      <alignment horizontal="center" vertical="center" wrapText="1"/>
    </xf>
    <xf numFmtId="0" fontId="10" fillId="0" borderId="6" xfId="32" applyBorder="1" applyAlignment="1">
      <alignment horizontal="center" vertical="center" wrapText="1"/>
    </xf>
    <xf numFmtId="0" fontId="10" fillId="0" borderId="7" xfId="32" applyBorder="1" applyAlignment="1">
      <alignment horizontal="center" vertical="center" wrapText="1"/>
    </xf>
    <xf numFmtId="0" fontId="84" fillId="0" borderId="5" xfId="32" applyFont="1" applyBorder="1" applyAlignment="1">
      <alignment horizontal="center" vertical="center" wrapText="1"/>
    </xf>
    <xf numFmtId="0" fontId="84" fillId="0" borderId="6" xfId="32" applyFont="1" applyBorder="1" applyAlignment="1">
      <alignment horizontal="center" vertical="center" wrapText="1"/>
    </xf>
    <xf numFmtId="0" fontId="54" fillId="0" borderId="11" xfId="32" applyFont="1" applyBorder="1" applyAlignment="1">
      <alignment horizontal="center" vertical="center" wrapText="1"/>
    </xf>
    <xf numFmtId="0" fontId="54" fillId="0" borderId="15" xfId="32" applyFont="1" applyBorder="1" applyAlignment="1">
      <alignment horizontal="center" vertical="center" wrapText="1"/>
    </xf>
    <xf numFmtId="0" fontId="54" fillId="0" borderId="83" xfId="32" applyFont="1" applyBorder="1" applyAlignment="1">
      <alignment horizontal="center" vertical="center" wrapText="1"/>
    </xf>
    <xf numFmtId="41" fontId="54" fillId="2" borderId="98" xfId="32" applyNumberFormat="1" applyFont="1" applyFill="1" applyBorder="1" applyAlignment="1">
      <alignment horizontal="center"/>
    </xf>
    <xf numFmtId="0" fontId="46" fillId="0" borderId="50" xfId="32" applyFont="1" applyBorder="1" applyAlignment="1">
      <alignment horizontal="center" vertical="center" wrapText="1"/>
    </xf>
    <xf numFmtId="0" fontId="46" fillId="0" borderId="94" xfId="32" applyFont="1" applyBorder="1" applyAlignment="1">
      <alignment horizontal="center" vertical="center" wrapText="1"/>
    </xf>
    <xf numFmtId="0" fontId="46" fillId="0" borderId="0" xfId="32" applyFont="1" applyAlignment="1">
      <alignment horizontal="center" vertical="center" wrapText="1"/>
    </xf>
    <xf numFmtId="0" fontId="46" fillId="0" borderId="15" xfId="32" applyFont="1" applyBorder="1" applyAlignment="1">
      <alignment horizontal="center" vertical="center" wrapText="1"/>
    </xf>
    <xf numFmtId="0" fontId="46" fillId="0" borderId="49" xfId="32" applyFont="1" applyBorder="1" applyAlignment="1">
      <alignment horizontal="center" vertical="center" wrapText="1"/>
    </xf>
    <xf numFmtId="0" fontId="46" fillId="0" borderId="83" xfId="32" applyFont="1" applyBorder="1" applyAlignment="1">
      <alignment horizontal="center" vertical="center" wrapText="1"/>
    </xf>
    <xf numFmtId="0" fontId="46" fillId="0" borderId="53" xfId="32" applyFont="1" applyBorder="1" applyAlignment="1">
      <alignment horizontal="center" vertical="center"/>
    </xf>
    <xf numFmtId="0" fontId="46" fillId="0" borderId="78" xfId="32" applyFont="1" applyBorder="1" applyAlignment="1">
      <alignment horizontal="center" vertical="center"/>
    </xf>
    <xf numFmtId="0" fontId="46" fillId="0" borderId="51" xfId="32" applyFont="1" applyBorder="1" applyAlignment="1">
      <alignment horizontal="center" vertical="center"/>
    </xf>
    <xf numFmtId="0" fontId="46" fillId="0" borderId="57" xfId="32" applyFont="1" applyBorder="1" applyAlignment="1">
      <alignment horizontal="center" vertical="center" wrapText="1"/>
    </xf>
    <xf numFmtId="0" fontId="46" fillId="0" borderId="12" xfId="32" applyFont="1" applyBorder="1" applyAlignment="1">
      <alignment horizontal="center" vertical="center" wrapText="1"/>
    </xf>
    <xf numFmtId="0" fontId="46" fillId="0" borderId="8" xfId="32" applyFont="1" applyBorder="1" applyAlignment="1">
      <alignment horizontal="center" vertical="center" wrapText="1"/>
    </xf>
    <xf numFmtId="0" fontId="46" fillId="0" borderId="13" xfId="32" applyFont="1" applyBorder="1" applyAlignment="1">
      <alignment horizontal="center" vertical="center" wrapText="1"/>
    </xf>
    <xf numFmtId="0" fontId="46" fillId="0" borderId="95" xfId="32" applyFont="1" applyBorder="1" applyAlignment="1">
      <alignment horizontal="center" vertical="center"/>
    </xf>
    <xf numFmtId="0" fontId="46" fillId="0" borderId="50" xfId="32" applyFont="1" applyBorder="1" applyAlignment="1">
      <alignment horizontal="center" vertical="center"/>
    </xf>
    <xf numFmtId="0" fontId="46" fillId="0" borderId="5" xfId="32" applyFont="1" applyBorder="1" applyAlignment="1">
      <alignment horizontal="center" vertical="center"/>
    </xf>
    <xf numFmtId="0" fontId="46" fillId="0" borderId="6" xfId="32" applyFont="1" applyBorder="1" applyAlignment="1">
      <alignment horizontal="center" vertical="center"/>
    </xf>
    <xf numFmtId="0" fontId="46" fillId="0" borderId="7" xfId="32" applyFont="1" applyBorder="1" applyAlignment="1">
      <alignment horizontal="center" vertical="center"/>
    </xf>
    <xf numFmtId="0" fontId="46" fillId="0" borderId="96" xfId="32" applyFont="1" applyBorder="1" applyAlignment="1">
      <alignment horizontal="center" vertical="center"/>
    </xf>
    <xf numFmtId="0" fontId="10" fillId="0" borderId="6" xfId="32" applyBorder="1" applyAlignment="1">
      <alignment horizontal="center" vertical="center"/>
    </xf>
    <xf numFmtId="0" fontId="10" fillId="0" borderId="7" xfId="32" applyBorder="1" applyAlignment="1">
      <alignment horizontal="center" vertical="center"/>
    </xf>
    <xf numFmtId="0" fontId="46" fillId="0" borderId="1" xfId="32" applyFont="1" applyBorder="1" applyAlignment="1">
      <alignment horizontal="center"/>
    </xf>
    <xf numFmtId="0" fontId="78" fillId="0" borderId="9" xfId="32" applyFont="1" applyBorder="1" applyAlignment="1">
      <alignment horizontal="center" vertical="center"/>
    </xf>
    <xf numFmtId="0" fontId="54" fillId="0" borderId="49" xfId="32" applyFont="1" applyBorder="1" applyAlignment="1">
      <alignment horizontal="center"/>
    </xf>
    <xf numFmtId="0" fontId="113" fillId="0" borderId="130" xfId="139" applyFont="1" applyBorder="1" applyAlignment="1">
      <alignment horizontal="center"/>
    </xf>
    <xf numFmtId="0" fontId="114" fillId="0" borderId="0" xfId="139" applyFont="1" applyAlignment="1">
      <alignment horizontal="center" vertical="center"/>
    </xf>
    <xf numFmtId="0" fontId="113" fillId="0" borderId="134" xfId="139" applyFont="1" applyBorder="1" applyAlignment="1">
      <alignment horizontal="center"/>
    </xf>
    <xf numFmtId="0" fontId="113" fillId="0" borderId="135" xfId="139" applyFont="1" applyBorder="1" applyAlignment="1">
      <alignment horizontal="center" vertical="center"/>
    </xf>
    <xf numFmtId="0" fontId="113" fillId="0" borderId="136" xfId="139" applyFont="1" applyBorder="1" applyAlignment="1">
      <alignment horizontal="center" vertical="center" wrapText="1"/>
    </xf>
    <xf numFmtId="0" fontId="113" fillId="0" borderId="137" xfId="139" applyFont="1" applyBorder="1" applyAlignment="1">
      <alignment horizontal="center" vertical="center"/>
    </xf>
    <xf numFmtId="0" fontId="113" fillId="0" borderId="139" xfId="139" applyFont="1" applyBorder="1" applyAlignment="1">
      <alignment horizontal="center"/>
    </xf>
    <xf numFmtId="0" fontId="113" fillId="0" borderId="140" xfId="139" applyFont="1" applyBorder="1" applyAlignment="1">
      <alignment horizontal="center" vertical="center" wrapText="1"/>
    </xf>
    <xf numFmtId="0" fontId="116" fillId="0" borderId="130" xfId="139" applyFont="1" applyBorder="1" applyAlignment="1">
      <alignment horizontal="center" vertical="top" wrapText="1"/>
    </xf>
    <xf numFmtId="0" fontId="113" fillId="0" borderId="130" xfId="139" applyFont="1" applyBorder="1" applyAlignment="1">
      <alignment horizontal="center" vertical="top" wrapText="1"/>
    </xf>
    <xf numFmtId="0" fontId="84" fillId="0" borderId="141" xfId="139" applyFont="1" applyBorder="1" applyAlignment="1">
      <alignment horizontal="center" vertical="center" wrapText="1"/>
    </xf>
    <xf numFmtId="0" fontId="113" fillId="0" borderId="141" xfId="139" applyFont="1" applyBorder="1" applyAlignment="1">
      <alignment horizontal="center" vertical="center"/>
    </xf>
    <xf numFmtId="0" fontId="113" fillId="0" borderId="140" xfId="139" applyFont="1" applyBorder="1" applyAlignment="1">
      <alignment horizontal="center" vertical="center"/>
    </xf>
    <xf numFmtId="0" fontId="113" fillId="0" borderId="137" xfId="139" applyFont="1" applyBorder="1" applyAlignment="1">
      <alignment horizontal="center"/>
    </xf>
    <xf numFmtId="0" fontId="113" fillId="0" borderId="138" xfId="139" applyFont="1" applyBorder="1" applyAlignment="1">
      <alignment horizontal="center" vertical="center"/>
    </xf>
    <xf numFmtId="0" fontId="113" fillId="0" borderId="130" xfId="139" applyFont="1" applyBorder="1" applyAlignment="1">
      <alignment horizontal="center" vertical="center"/>
    </xf>
    <xf numFmtId="0" fontId="113" fillId="0" borderId="137" xfId="139" applyFont="1" applyBorder="1" applyAlignment="1">
      <alignment horizontal="center" vertical="center" wrapText="1"/>
    </xf>
    <xf numFmtId="0" fontId="113" fillId="0" borderId="130" xfId="139" applyFont="1" applyBorder="1" applyAlignment="1">
      <alignment horizontal="center" vertical="center" wrapText="1"/>
    </xf>
    <xf numFmtId="0" fontId="113" fillId="0" borderId="153" xfId="139" applyFont="1" applyBorder="1" applyAlignment="1">
      <alignment horizontal="right"/>
    </xf>
    <xf numFmtId="0" fontId="116" fillId="0" borderId="141" xfId="139" applyFont="1" applyBorder="1" applyAlignment="1">
      <alignment horizontal="center" vertical="center" wrapText="1"/>
    </xf>
    <xf numFmtId="0" fontId="113" fillId="0" borderId="141" xfId="139" applyFont="1" applyBorder="1" applyAlignment="1">
      <alignment horizontal="center" vertical="center" wrapText="1"/>
    </xf>
    <xf numFmtId="0" fontId="115" fillId="0" borderId="141" xfId="139" applyFont="1" applyBorder="1" applyAlignment="1">
      <alignment horizontal="center" vertical="center" wrapText="1"/>
    </xf>
    <xf numFmtId="0" fontId="113" fillId="0" borderId="141" xfId="139" applyFont="1" applyBorder="1" applyAlignment="1">
      <alignment horizontal="center" vertical="top" wrapText="1"/>
    </xf>
    <xf numFmtId="0" fontId="113" fillId="0" borderId="143" xfId="139" applyFont="1" applyBorder="1" applyAlignment="1">
      <alignment horizontal="center" vertical="top" wrapText="1"/>
    </xf>
    <xf numFmtId="0" fontId="85" fillId="0" borderId="141" xfId="139" applyFont="1" applyBorder="1" applyAlignment="1">
      <alignment horizontal="center" vertical="center" wrapText="1"/>
    </xf>
    <xf numFmtId="0" fontId="113" fillId="0" borderId="142" xfId="139" applyFont="1" applyBorder="1" applyAlignment="1">
      <alignment horizontal="center"/>
    </xf>
    <xf numFmtId="0" fontId="46" fillId="0" borderId="0" xfId="0" applyFont="1" applyAlignment="1" applyProtection="1">
      <alignment horizontal="right"/>
      <protection locked="0"/>
    </xf>
    <xf numFmtId="0" fontId="0" fillId="0" borderId="0" xfId="0" applyAlignment="1">
      <alignment horizontal="right"/>
    </xf>
    <xf numFmtId="0" fontId="87" fillId="0" borderId="50" xfId="0" applyFont="1" applyBorder="1" applyAlignment="1" applyProtection="1">
      <alignment horizontal="center"/>
      <protection locked="0"/>
    </xf>
    <xf numFmtId="0" fontId="88" fillId="0" borderId="50" xfId="0" applyFont="1" applyBorder="1" applyAlignment="1" applyProtection="1">
      <alignment horizontal="center"/>
      <protection locked="0"/>
    </xf>
    <xf numFmtId="0" fontId="12" fillId="0" borderId="49" xfId="0" applyFont="1" applyBorder="1" applyAlignment="1" applyProtection="1">
      <alignment horizontal="center"/>
      <protection locked="0"/>
    </xf>
    <xf numFmtId="0" fontId="0" fillId="0" borderId="49" xfId="0" applyBorder="1" applyAlignment="1" applyProtection="1">
      <alignment horizontal="center"/>
      <protection locked="0"/>
    </xf>
    <xf numFmtId="0" fontId="0" fillId="0" borderId="0" xfId="0" applyAlignment="1" applyProtection="1">
      <alignment horizontal="center"/>
      <protection locked="0"/>
    </xf>
    <xf numFmtId="0" fontId="12" fillId="0" borderId="101" xfId="0" applyFont="1" applyBorder="1" applyAlignment="1" applyProtection="1">
      <alignment horizontal="center" vertical="center"/>
      <protection locked="0"/>
    </xf>
    <xf numFmtId="0" fontId="12" fillId="0" borderId="58" xfId="0" applyFont="1" applyBorder="1" applyAlignment="1" applyProtection="1">
      <alignment horizontal="center" vertical="center"/>
      <protection locked="0"/>
    </xf>
    <xf numFmtId="0" fontId="12" fillId="0" borderId="80" xfId="0" applyFont="1" applyBorder="1" applyAlignment="1" applyProtection="1">
      <alignment horizontal="center" vertical="center"/>
      <protection locked="0"/>
    </xf>
    <xf numFmtId="0" fontId="12" fillId="0" borderId="81" xfId="0" applyFont="1" applyBorder="1" applyAlignment="1" applyProtection="1">
      <alignment horizontal="center" vertical="center"/>
      <protection locked="0"/>
    </xf>
    <xf numFmtId="0" fontId="12" fillId="0" borderId="1" xfId="0" applyFont="1" applyBorder="1" applyAlignment="1" applyProtection="1">
      <alignment horizontal="center"/>
      <protection locked="0"/>
    </xf>
    <xf numFmtId="0" fontId="0" fillId="0" borderId="1" xfId="0" applyBorder="1" applyAlignment="1" applyProtection="1">
      <alignment horizontal="center"/>
      <protection locked="0"/>
    </xf>
    <xf numFmtId="0" fontId="12" fillId="0" borderId="52" xfId="0" applyFont="1" applyBorder="1" applyAlignment="1" applyProtection="1">
      <alignment horizontal="center" vertical="center" wrapText="1"/>
      <protection locked="0"/>
    </xf>
    <xf numFmtId="0" fontId="0" fillId="0" borderId="52" xfId="0" applyBorder="1" applyAlignment="1" applyProtection="1">
      <alignment horizontal="center"/>
      <protection locked="0"/>
    </xf>
    <xf numFmtId="0" fontId="0" fillId="0" borderId="53" xfId="0" applyBorder="1" applyAlignment="1" applyProtection="1">
      <alignment horizontal="center"/>
      <protection locked="0"/>
    </xf>
    <xf numFmtId="0" fontId="46" fillId="0" borderId="11" xfId="128" applyFont="1" applyBorder="1" applyAlignment="1">
      <alignment horizontal="center" vertical="center" wrapText="1"/>
    </xf>
    <xf numFmtId="0" fontId="46" fillId="0" borderId="15" xfId="128" quotePrefix="1" applyFont="1" applyBorder="1" applyAlignment="1">
      <alignment horizontal="center" vertical="center"/>
    </xf>
    <xf numFmtId="0" fontId="46" fillId="0" borderId="13" xfId="128" quotePrefix="1" applyFont="1" applyBorder="1" applyAlignment="1">
      <alignment horizontal="center" vertical="center"/>
    </xf>
    <xf numFmtId="0" fontId="46" fillId="0" borderId="5" xfId="128" applyFont="1" applyBorder="1" applyAlignment="1">
      <alignment vertical="center"/>
    </xf>
    <xf numFmtId="0" fontId="46" fillId="0" borderId="6" xfId="128" applyFont="1" applyBorder="1" applyAlignment="1">
      <alignment vertical="center"/>
    </xf>
    <xf numFmtId="0" fontId="46" fillId="0" borderId="64" xfId="128" applyFont="1" applyBorder="1" applyAlignment="1">
      <alignment vertical="center"/>
    </xf>
    <xf numFmtId="0" fontId="54" fillId="0" borderId="0" xfId="128" quotePrefix="1" applyFont="1" applyAlignment="1">
      <alignment horizontal="left" vertical="center"/>
    </xf>
    <xf numFmtId="0" fontId="54" fillId="0" borderId="0" xfId="128" quotePrefix="1" applyFont="1" applyAlignment="1">
      <alignment horizontal="left" vertical="center" wrapText="1"/>
    </xf>
    <xf numFmtId="0" fontId="52" fillId="0" borderId="45" xfId="128" applyFont="1" applyBorder="1" applyAlignment="1">
      <alignment horizontal="center" vertical="center"/>
    </xf>
    <xf numFmtId="0" fontId="85" fillId="0" borderId="44" xfId="128" quotePrefix="1" applyFont="1" applyBorder="1" applyAlignment="1">
      <alignment horizontal="center" vertical="center"/>
    </xf>
    <xf numFmtId="0" fontId="85" fillId="0" borderId="45" xfId="128" quotePrefix="1" applyFont="1" applyBorder="1" applyAlignment="1">
      <alignment horizontal="center" vertical="center"/>
    </xf>
    <xf numFmtId="0" fontId="105" fillId="0" borderId="50" xfId="128" applyFont="1" applyBorder="1" applyAlignment="1">
      <alignment horizontal="center" vertical="center"/>
    </xf>
    <xf numFmtId="0" fontId="107" fillId="0" borderId="50" xfId="128" applyFont="1" applyBorder="1" applyAlignment="1">
      <alignment horizontal="center" vertical="center"/>
    </xf>
    <xf numFmtId="0" fontId="46" fillId="0" borderId="0" xfId="128" quotePrefix="1" applyFont="1" applyAlignment="1">
      <alignment horizontal="center" vertical="center"/>
    </xf>
    <xf numFmtId="0" fontId="12" fillId="0" borderId="50" xfId="128" quotePrefix="1" applyFont="1" applyBorder="1" applyAlignment="1">
      <alignment horizontal="center" vertical="center"/>
    </xf>
    <xf numFmtId="0" fontId="12" fillId="0" borderId="55" xfId="128" quotePrefix="1" applyFont="1" applyBorder="1" applyAlignment="1">
      <alignment horizontal="center" vertical="center"/>
    </xf>
    <xf numFmtId="0" fontId="12" fillId="0" borderId="49" xfId="128" quotePrefix="1" applyFont="1" applyBorder="1" applyAlignment="1">
      <alignment horizontal="center" vertical="center"/>
    </xf>
    <xf numFmtId="0" fontId="12" fillId="0" borderId="58" xfId="128" quotePrefix="1" applyFont="1" applyBorder="1" applyAlignment="1">
      <alignment horizontal="center" vertical="center"/>
    </xf>
    <xf numFmtId="0" fontId="13" fillId="0" borderId="56" xfId="128" applyFont="1" applyBorder="1" applyAlignment="1">
      <alignment horizontal="center" vertical="center"/>
    </xf>
    <xf numFmtId="0" fontId="13" fillId="0" borderId="50" xfId="128" applyFont="1" applyBorder="1" applyAlignment="1">
      <alignment horizontal="center" vertical="center"/>
    </xf>
    <xf numFmtId="0" fontId="13" fillId="0" borderId="48" xfId="128" applyFont="1" applyBorder="1" applyAlignment="1">
      <alignment horizontal="center" vertical="center"/>
    </xf>
    <xf numFmtId="0" fontId="13" fillId="0" borderId="49" xfId="128" applyFont="1" applyBorder="1" applyAlignment="1">
      <alignment horizontal="center" vertical="center"/>
    </xf>
    <xf numFmtId="0" fontId="105" fillId="0" borderId="50" xfId="128" quotePrefix="1" applyFont="1" applyBorder="1" applyAlignment="1">
      <alignment horizontal="center" vertical="center"/>
    </xf>
    <xf numFmtId="0" fontId="107" fillId="0" borderId="50" xfId="128" quotePrefix="1" applyFont="1" applyBorder="1" applyAlignment="1">
      <alignment horizontal="center" vertical="center"/>
    </xf>
    <xf numFmtId="0" fontId="46" fillId="0" borderId="1" xfId="32" applyFont="1" applyBorder="1" applyAlignment="1" applyProtection="1">
      <alignment horizontal="center"/>
      <protection locked="0"/>
    </xf>
    <xf numFmtId="0" fontId="52" fillId="0" borderId="1" xfId="32" applyFont="1" applyBorder="1" applyAlignment="1" applyProtection="1">
      <alignment horizontal="center"/>
      <protection locked="0"/>
    </xf>
    <xf numFmtId="0" fontId="12" fillId="0" borderId="5" xfId="32" applyFont="1" applyBorder="1" applyAlignment="1" applyProtection="1">
      <alignment horizontal="center" vertical="center"/>
      <protection locked="0"/>
    </xf>
    <xf numFmtId="0" fontId="12" fillId="0" borderId="7" xfId="32" applyFont="1" applyBorder="1" applyAlignment="1" applyProtection="1">
      <alignment horizontal="center" vertical="center"/>
      <protection locked="0"/>
    </xf>
    <xf numFmtId="49" fontId="146" fillId="0" borderId="1" xfId="32" applyNumberFormat="1" applyFont="1" applyBorder="1" applyAlignment="1" applyProtection="1">
      <alignment horizontal="center"/>
      <protection locked="0"/>
    </xf>
    <xf numFmtId="0" fontId="47" fillId="0" borderId="9" xfId="32" applyFont="1" applyBorder="1" applyAlignment="1" applyProtection="1">
      <alignment horizontal="center" vertical="center"/>
      <protection locked="0"/>
    </xf>
    <xf numFmtId="0" fontId="12" fillId="0" borderId="0" xfId="32" applyFont="1" applyAlignment="1" applyProtection="1">
      <alignment horizontal="center" vertical="center"/>
      <protection locked="0"/>
    </xf>
    <xf numFmtId="0" fontId="12" fillId="0" borderId="1" xfId="32" applyFont="1" applyBorder="1" applyAlignment="1" applyProtection="1">
      <alignment horizontal="center" vertical="center"/>
      <protection locked="0"/>
    </xf>
    <xf numFmtId="0" fontId="12" fillId="0" borderId="30" xfId="32" applyFont="1" applyBorder="1" applyAlignment="1" applyProtection="1">
      <alignment horizontal="center" vertical="center"/>
      <protection locked="0"/>
    </xf>
    <xf numFmtId="0" fontId="12" fillId="0" borderId="4" xfId="32" applyFont="1" applyBorder="1" applyAlignment="1" applyProtection="1">
      <alignment horizontal="center" vertical="center"/>
      <protection locked="0"/>
    </xf>
    <xf numFmtId="0" fontId="13" fillId="0" borderId="30" xfId="32" applyFont="1" applyBorder="1" applyAlignment="1" applyProtection="1">
      <alignment horizontal="center" vertical="center" wrapText="1"/>
      <protection locked="0"/>
    </xf>
    <xf numFmtId="0" fontId="13" fillId="0" borderId="4" xfId="32" applyFont="1" applyBorder="1" applyAlignment="1" applyProtection="1">
      <alignment horizontal="center" vertical="center" wrapText="1"/>
      <protection locked="0"/>
    </xf>
    <xf numFmtId="0" fontId="12" fillId="0" borderId="30" xfId="32" applyFont="1" applyBorder="1" applyAlignment="1" applyProtection="1">
      <alignment horizontal="center" vertical="center" wrapText="1"/>
      <protection locked="0"/>
    </xf>
    <xf numFmtId="0" fontId="12" fillId="0" borderId="4" xfId="32" applyFont="1" applyBorder="1" applyAlignment="1" applyProtection="1">
      <alignment horizontal="center" vertical="center" wrapText="1"/>
      <protection locked="0"/>
    </xf>
    <xf numFmtId="0" fontId="13" fillId="0" borderId="216" xfId="32" applyFont="1" applyBorder="1" applyAlignment="1" applyProtection="1">
      <alignment horizontal="center" vertical="center" wrapText="1"/>
      <protection locked="0"/>
    </xf>
    <xf numFmtId="0" fontId="13" fillId="0" borderId="218" xfId="32" applyFont="1" applyBorder="1" applyAlignment="1" applyProtection="1">
      <alignment horizontal="center" vertical="center" wrapText="1"/>
      <protection locked="0"/>
    </xf>
    <xf numFmtId="0" fontId="12" fillId="0" borderId="8" xfId="32" applyFont="1" applyBorder="1" applyAlignment="1" applyProtection="1">
      <alignment horizontal="center" vertical="center" wrapText="1"/>
      <protection locked="0"/>
    </xf>
    <xf numFmtId="0" fontId="12" fillId="0" borderId="13" xfId="32" applyFont="1" applyBorder="1" applyAlignment="1" applyProtection="1">
      <alignment horizontal="center" vertical="center" wrapText="1"/>
      <protection locked="0"/>
    </xf>
    <xf numFmtId="0" fontId="12" fillId="0" borderId="9" xfId="32" applyFont="1" applyBorder="1" applyAlignment="1" applyProtection="1">
      <alignment horizontal="center" vertical="center"/>
      <protection locked="0"/>
    </xf>
    <xf numFmtId="0" fontId="12" fillId="0" borderId="11" xfId="32" applyFont="1" applyBorder="1" applyAlignment="1" applyProtection="1">
      <alignment horizontal="center" vertical="center"/>
      <protection locked="0"/>
    </xf>
    <xf numFmtId="0" fontId="12" fillId="0" borderId="15" xfId="32" applyFont="1" applyBorder="1" applyAlignment="1" applyProtection="1">
      <alignment horizontal="center" vertical="center"/>
      <protection locked="0"/>
    </xf>
    <xf numFmtId="0" fontId="12" fillId="0" borderId="8" xfId="32" applyFont="1" applyBorder="1" applyAlignment="1" applyProtection="1">
      <alignment horizontal="center" vertical="center"/>
      <protection locked="0"/>
    </xf>
    <xf numFmtId="0" fontId="12" fillId="0" borderId="13" xfId="32" applyFont="1" applyBorder="1" applyAlignment="1" applyProtection="1">
      <alignment horizontal="center" vertical="center"/>
      <protection locked="0"/>
    </xf>
    <xf numFmtId="0" fontId="12" fillId="0" borderId="6" xfId="32" applyFont="1" applyBorder="1" applyAlignment="1" applyProtection="1">
      <alignment horizontal="center" vertical="center"/>
      <protection locked="0"/>
    </xf>
    <xf numFmtId="0" fontId="12" fillId="0" borderId="214" xfId="32" applyFont="1" applyBorder="1" applyAlignment="1" applyProtection="1">
      <alignment horizontal="center" vertical="center"/>
      <protection locked="0"/>
    </xf>
    <xf numFmtId="0" fontId="12" fillId="0" borderId="96" xfId="32" applyFont="1" applyBorder="1" applyAlignment="1" applyProtection="1">
      <alignment horizontal="center" vertical="center"/>
      <protection locked="0"/>
    </xf>
    <xf numFmtId="0" fontId="13" fillId="0" borderId="5" xfId="32" applyFont="1" applyBorder="1" applyAlignment="1" applyProtection="1">
      <alignment horizontal="center" vertical="center"/>
      <protection locked="0"/>
    </xf>
    <xf numFmtId="0" fontId="13" fillId="0" borderId="6" xfId="32" applyFont="1" applyBorder="1" applyAlignment="1" applyProtection="1">
      <alignment horizontal="center" vertical="center"/>
      <protection locked="0"/>
    </xf>
    <xf numFmtId="0" fontId="13" fillId="0" borderId="214" xfId="32" applyFont="1" applyBorder="1" applyAlignment="1" applyProtection="1">
      <alignment horizontal="center" vertical="center"/>
      <protection locked="0"/>
    </xf>
    <xf numFmtId="0" fontId="12" fillId="0" borderId="215" xfId="32" applyFont="1" applyBorder="1" applyAlignment="1" applyProtection="1">
      <alignment horizontal="center" vertical="center" wrapText="1"/>
      <protection locked="0"/>
    </xf>
    <xf numFmtId="0" fontId="12" fillId="0" borderId="217" xfId="32" applyFont="1" applyBorder="1" applyAlignment="1" applyProtection="1">
      <alignment horizontal="center" vertical="center" wrapText="1"/>
      <protection locked="0"/>
    </xf>
    <xf numFmtId="0" fontId="12" fillId="0" borderId="219" xfId="32" applyFont="1" applyBorder="1" applyAlignment="1" applyProtection="1">
      <alignment horizontal="center" vertical="center" wrapText="1"/>
      <protection locked="0"/>
    </xf>
    <xf numFmtId="0" fontId="147" fillId="0" borderId="9" xfId="32" applyFont="1" applyBorder="1" applyAlignment="1" applyProtection="1">
      <alignment horizontal="center" vertical="center" wrapText="1"/>
      <protection locked="0"/>
    </xf>
    <xf numFmtId="0" fontId="13" fillId="0" borderId="0" xfId="32" applyFont="1" applyAlignment="1" applyProtection="1">
      <alignment horizontal="center" vertical="center" wrapText="1"/>
      <protection locked="0"/>
    </xf>
    <xf numFmtId="0" fontId="13" fillId="0" borderId="8" xfId="32" applyFont="1" applyBorder="1" applyAlignment="1" applyProtection="1">
      <alignment horizontal="center" vertical="center" wrapText="1"/>
      <protection locked="0"/>
    </xf>
    <xf numFmtId="0" fontId="147" fillId="0" borderId="10" xfId="32" applyFont="1" applyBorder="1" applyAlignment="1" applyProtection="1">
      <alignment horizontal="center" vertical="center" wrapText="1"/>
      <protection locked="0"/>
    </xf>
    <xf numFmtId="0" fontId="147" fillId="0" borderId="14" xfId="32" applyFont="1" applyBorder="1" applyAlignment="1" applyProtection="1">
      <alignment horizontal="center" vertical="center" wrapText="1"/>
      <protection locked="0"/>
    </xf>
    <xf numFmtId="0" fontId="147" fillId="0" borderId="12" xfId="32" applyFont="1" applyBorder="1" applyAlignment="1" applyProtection="1">
      <alignment horizontal="center" vertical="center" wrapText="1"/>
      <protection locked="0"/>
    </xf>
    <xf numFmtId="41" fontId="12" fillId="0" borderId="12" xfId="32" applyNumberFormat="1" applyFont="1" applyBorder="1" applyAlignment="1" applyProtection="1">
      <alignment horizontal="center" vertical="center"/>
      <protection locked="0"/>
    </xf>
    <xf numFmtId="41" fontId="12" fillId="0" borderId="13" xfId="32" applyNumberFormat="1" applyFont="1" applyBorder="1" applyAlignment="1" applyProtection="1">
      <alignment horizontal="center" vertical="center"/>
      <protection locked="0"/>
    </xf>
    <xf numFmtId="41" fontId="12" fillId="0" borderId="220" xfId="32" applyNumberFormat="1" applyFont="1" applyBorder="1" applyAlignment="1" applyProtection="1">
      <alignment horizontal="center" vertical="center"/>
      <protection locked="0"/>
    </xf>
    <xf numFmtId="0" fontId="12" fillId="0" borderId="221" xfId="32" applyFont="1" applyBorder="1" applyAlignment="1" applyProtection="1">
      <alignment horizontal="center" vertical="center"/>
      <protection locked="0"/>
    </xf>
    <xf numFmtId="0" fontId="12" fillId="0" borderId="222" xfId="32" applyFont="1" applyBorder="1" applyAlignment="1" applyProtection="1">
      <alignment horizontal="center" vertical="center"/>
      <protection locked="0"/>
    </xf>
    <xf numFmtId="0" fontId="12" fillId="0" borderId="223" xfId="32" applyFont="1" applyBorder="1" applyAlignment="1" applyProtection="1">
      <alignment horizontal="center" vertical="center"/>
      <protection locked="0"/>
    </xf>
    <xf numFmtId="0" fontId="12" fillId="0" borderId="224" xfId="32" applyFont="1" applyBorder="1" applyAlignment="1" applyProtection="1">
      <alignment horizontal="center" vertical="center"/>
      <protection locked="0"/>
    </xf>
    <xf numFmtId="0" fontId="12" fillId="0" borderId="226" xfId="32" applyFont="1" applyBorder="1" applyAlignment="1" applyProtection="1">
      <alignment horizontal="center" vertical="center"/>
      <protection locked="0"/>
    </xf>
    <xf numFmtId="0" fontId="12" fillId="0" borderId="227" xfId="32" applyFont="1" applyBorder="1" applyAlignment="1" applyProtection="1">
      <alignment horizontal="center" vertical="center"/>
      <protection locked="0"/>
    </xf>
    <xf numFmtId="0" fontId="12" fillId="0" borderId="10" xfId="32" applyFont="1" applyBorder="1" applyAlignment="1" applyProtection="1">
      <alignment horizontal="center" vertical="center"/>
      <protection locked="0"/>
    </xf>
    <xf numFmtId="0" fontId="12" fillId="0" borderId="12" xfId="32" applyFont="1" applyBorder="1" applyAlignment="1" applyProtection="1">
      <alignment horizontal="center" vertical="center"/>
      <protection locked="0"/>
    </xf>
    <xf numFmtId="0" fontId="13" fillId="0" borderId="9" xfId="32" applyFont="1" applyBorder="1" applyAlignment="1" applyProtection="1">
      <alignment horizontal="center" vertical="center" wrapText="1"/>
      <protection locked="0"/>
    </xf>
    <xf numFmtId="0" fontId="13" fillId="0" borderId="225" xfId="32" applyFont="1" applyBorder="1" applyAlignment="1" applyProtection="1">
      <alignment horizontal="center" vertical="center" wrapText="1"/>
      <protection locked="0"/>
    </xf>
    <xf numFmtId="0" fontId="13" fillId="0" borderId="220" xfId="32" applyFont="1" applyBorder="1" applyAlignment="1" applyProtection="1">
      <alignment horizontal="center" vertical="center" wrapText="1"/>
      <protection locked="0"/>
    </xf>
    <xf numFmtId="37" fontId="113" fillId="0" borderId="155" xfId="140" applyFont="1" applyBorder="1" applyAlignment="1">
      <alignment horizontal="center"/>
    </xf>
    <xf numFmtId="37" fontId="85" fillId="0" borderId="155" xfId="140" applyFont="1" applyBorder="1" applyAlignment="1">
      <alignment horizontal="center"/>
    </xf>
    <xf numFmtId="37" fontId="123" fillId="0" borderId="0" xfId="140" applyFont="1" applyAlignment="1">
      <alignment horizontal="center"/>
    </xf>
    <xf numFmtId="37" fontId="113" fillId="0" borderId="157" xfId="140" applyFont="1" applyBorder="1" applyAlignment="1">
      <alignment horizontal="center"/>
    </xf>
    <xf numFmtId="37" fontId="113" fillId="0" borderId="160" xfId="140" applyFont="1" applyBorder="1" applyAlignment="1">
      <alignment horizontal="center" vertical="center"/>
    </xf>
    <xf numFmtId="39" fontId="113" fillId="0" borderId="161" xfId="141" applyFont="1" applyBorder="1" applyAlignment="1">
      <alignment horizontal="center" vertical="center"/>
    </xf>
    <xf numFmtId="194" fontId="62" fillId="0" borderId="167" xfId="141" applyNumberFormat="1" applyFont="1" applyBorder="1" applyAlignment="1">
      <alignment horizontal="center"/>
    </xf>
    <xf numFmtId="39" fontId="22" fillId="0" borderId="167" xfId="141" applyBorder="1"/>
    <xf numFmtId="39" fontId="22" fillId="0" borderId="0" xfId="141"/>
    <xf numFmtId="39" fontId="113" fillId="0" borderId="0" xfId="141" applyFont="1"/>
    <xf numFmtId="39" fontId="113" fillId="0" borderId="157" xfId="141" applyFont="1" applyBorder="1"/>
    <xf numFmtId="37" fontId="113" fillId="0" borderId="161" xfId="140" applyFont="1" applyBorder="1" applyAlignment="1">
      <alignment horizontal="center" vertical="center"/>
    </xf>
    <xf numFmtId="0" fontId="113" fillId="0" borderId="173" xfId="142" applyNumberFormat="1" applyFont="1" applyBorder="1" applyAlignment="1">
      <alignment horizontal="center" vertical="center" wrapText="1"/>
    </xf>
    <xf numFmtId="41" fontId="113" fillId="0" borderId="167" xfId="141" applyNumberFormat="1" applyFont="1" applyBorder="1"/>
    <xf numFmtId="196" fontId="113" fillId="0" borderId="130" xfId="150" applyFont="1" applyBorder="1" applyAlignment="1">
      <alignment horizontal="center" vertical="center"/>
    </xf>
    <xf numFmtId="196" fontId="115" fillId="0" borderId="130" xfId="150" applyFont="1" applyBorder="1" applyAlignment="1">
      <alignment horizontal="center" vertical="center"/>
    </xf>
    <xf numFmtId="196" fontId="123" fillId="0" borderId="0" xfId="150" applyFont="1" applyAlignment="1">
      <alignment horizontal="center" vertical="center"/>
    </xf>
    <xf numFmtId="0" fontId="113" fillId="0" borderId="130" xfId="152" applyFont="1" applyBorder="1" applyAlignment="1">
      <alignment horizontal="center" vertical="center" wrapText="1"/>
    </xf>
    <xf numFmtId="196" fontId="113" fillId="0" borderId="132" xfId="150" applyFont="1" applyBorder="1" applyAlignment="1">
      <alignment horizontal="center" vertical="center"/>
    </xf>
    <xf numFmtId="196" fontId="113" fillId="0" borderId="132" xfId="150" applyFont="1" applyBorder="1" applyAlignment="1">
      <alignment horizontal="right" vertical="center"/>
    </xf>
    <xf numFmtId="196" fontId="113" fillId="0" borderId="148" xfId="150" applyFont="1" applyBorder="1" applyAlignment="1">
      <alignment horizontal="center" vertical="center" wrapText="1"/>
    </xf>
    <xf numFmtId="196" fontId="113" fillId="0" borderId="130" xfId="150" applyFont="1" applyBorder="1" applyAlignment="1">
      <alignment horizontal="center" vertical="center" wrapText="1"/>
    </xf>
    <xf numFmtId="0" fontId="113" fillId="0" borderId="188" xfId="152" applyFont="1" applyBorder="1" applyAlignment="1">
      <alignment horizontal="center" vertical="center" wrapText="1"/>
    </xf>
    <xf numFmtId="196" fontId="113" fillId="0" borderId="189" xfId="150" applyFont="1" applyBorder="1" applyAlignment="1">
      <alignment horizontal="center" vertical="center" wrapText="1"/>
    </xf>
    <xf numFmtId="0" fontId="113" fillId="0" borderId="130" xfId="154" applyFont="1" applyBorder="1" applyAlignment="1">
      <alignment horizontal="center" vertical="center" wrapText="1"/>
    </xf>
    <xf numFmtId="0" fontId="113" fillId="0" borderId="142" xfId="154" applyFont="1" applyBorder="1" applyAlignment="1">
      <alignment horizontal="center" vertical="center" wrapText="1"/>
    </xf>
    <xf numFmtId="0" fontId="113" fillId="0" borderId="188" xfId="155" applyFont="1" applyBorder="1" applyAlignment="1">
      <alignment horizontal="center" wrapText="1"/>
    </xf>
    <xf numFmtId="0" fontId="113" fillId="0" borderId="189" xfId="155" applyFont="1" applyBorder="1" applyAlignment="1">
      <alignment horizontal="center" vertical="center" wrapText="1"/>
    </xf>
    <xf numFmtId="0" fontId="113" fillId="0" borderId="130" xfId="155" applyFont="1" applyBorder="1" applyAlignment="1">
      <alignment horizontal="center" vertical="center" wrapText="1"/>
    </xf>
    <xf numFmtId="196" fontId="113" fillId="0" borderId="142" xfId="150" applyFont="1" applyBorder="1" applyAlignment="1">
      <alignment horizontal="center" vertical="center" wrapText="1"/>
    </xf>
    <xf numFmtId="196" fontId="113" fillId="0" borderId="188" xfId="150" applyFont="1" applyBorder="1" applyAlignment="1">
      <alignment horizontal="center" vertical="center" wrapText="1"/>
    </xf>
    <xf numFmtId="196" fontId="113" fillId="0" borderId="194" xfId="150" applyFont="1" applyBorder="1" applyAlignment="1">
      <alignment horizontal="center" vertical="center" wrapText="1"/>
    </xf>
    <xf numFmtId="0" fontId="113" fillId="0" borderId="188" xfId="155" applyFont="1" applyBorder="1" applyAlignment="1">
      <alignment horizontal="center" vertical="center" wrapText="1"/>
    </xf>
    <xf numFmtId="0" fontId="132" fillId="0" borderId="130" xfId="157" applyBorder="1">
      <alignment vertical="center"/>
    </xf>
    <xf numFmtId="0" fontId="113" fillId="0" borderId="130" xfId="150" applyNumberFormat="1" applyFont="1" applyBorder="1" applyAlignment="1">
      <alignment horizontal="center" vertical="center"/>
    </xf>
    <xf numFmtId="0" fontId="123" fillId="0" borderId="133" xfId="157" applyFont="1" applyBorder="1" applyAlignment="1">
      <alignment horizontal="center" vertical="center" wrapText="1"/>
    </xf>
    <xf numFmtId="0" fontId="113" fillId="0" borderId="132" xfId="157" applyFont="1" applyBorder="1" applyAlignment="1">
      <alignment horizontal="center" wrapText="1"/>
    </xf>
    <xf numFmtId="0" fontId="113" fillId="0" borderId="132" xfId="157" applyFont="1" applyBorder="1" applyAlignment="1">
      <alignment horizontal="right" wrapText="1"/>
    </xf>
    <xf numFmtId="0" fontId="113" fillId="0" borderId="130" xfId="157" applyFont="1" applyBorder="1" applyAlignment="1">
      <alignment horizontal="center" vertical="center" wrapText="1"/>
    </xf>
    <xf numFmtId="0" fontId="113" fillId="0" borderId="148" xfId="157" applyFont="1" applyBorder="1" applyAlignment="1">
      <alignment horizontal="center" vertical="center" wrapText="1"/>
    </xf>
    <xf numFmtId="0" fontId="132" fillId="0" borderId="142" xfId="157" applyBorder="1">
      <alignment vertical="center"/>
    </xf>
    <xf numFmtId="0" fontId="113" fillId="0" borderId="130" xfId="150" applyNumberFormat="1" applyFont="1" applyBorder="1" applyAlignment="1">
      <alignment horizontal="center"/>
    </xf>
    <xf numFmtId="0" fontId="123" fillId="0" borderId="133" xfId="158" applyFont="1" applyBorder="1" applyAlignment="1">
      <alignment horizontal="center" wrapText="1"/>
    </xf>
    <xf numFmtId="0" fontId="113" fillId="0" borderId="132" xfId="158" applyFont="1" applyBorder="1" applyAlignment="1">
      <alignment horizontal="center" wrapText="1"/>
    </xf>
    <xf numFmtId="0" fontId="113" fillId="0" borderId="148" xfId="158" applyFont="1" applyBorder="1" applyAlignment="1">
      <alignment horizontal="center" vertical="center" wrapText="1"/>
    </xf>
    <xf numFmtId="0" fontId="113" fillId="0" borderId="130" xfId="158" applyFont="1" applyBorder="1" applyAlignment="1">
      <alignment horizontal="center" vertical="center" wrapText="1"/>
    </xf>
    <xf numFmtId="0" fontId="113" fillId="0" borderId="142" xfId="158" applyFont="1" applyBorder="1" applyAlignment="1">
      <alignment horizontal="center" vertical="center" wrapText="1"/>
    </xf>
    <xf numFmtId="0" fontId="113" fillId="0" borderId="130" xfId="158" applyFont="1" applyBorder="1" applyAlignment="1">
      <alignment horizontal="justify" vertical="center" wrapText="1"/>
    </xf>
    <xf numFmtId="0" fontId="135" fillId="0" borderId="130" xfId="158" applyFont="1" applyBorder="1" applyAlignment="1">
      <alignment horizontal="left" vertical="center" wrapText="1"/>
    </xf>
    <xf numFmtId="0" fontId="136" fillId="0" borderId="130" xfId="158" applyFont="1" applyBorder="1" applyAlignment="1">
      <alignment horizontal="justify" vertical="center" wrapText="1"/>
    </xf>
    <xf numFmtId="0" fontId="135" fillId="0" borderId="130" xfId="158" applyFont="1" applyBorder="1" applyAlignment="1">
      <alignment horizontal="justify" vertical="center" wrapText="1"/>
    </xf>
    <xf numFmtId="0" fontId="113" fillId="0" borderId="0" xfId="158" applyFont="1" applyAlignment="1">
      <alignment horizontal="justify" wrapText="1"/>
    </xf>
    <xf numFmtId="196" fontId="113" fillId="0" borderId="148" xfId="150" applyFont="1" applyBorder="1" applyAlignment="1">
      <alignment horizontal="center" vertical="center"/>
    </xf>
    <xf numFmtId="0" fontId="113" fillId="0" borderId="130" xfId="159" applyFont="1" applyBorder="1" applyAlignment="1">
      <alignment horizontal="center" vertical="center" wrapText="1"/>
    </xf>
    <xf numFmtId="0" fontId="20" fillId="0" borderId="133" xfId="159" applyBorder="1">
      <alignment vertical="center"/>
    </xf>
    <xf numFmtId="0" fontId="123" fillId="0" borderId="0" xfId="159" applyFont="1" applyAlignment="1">
      <alignment horizontal="center" wrapText="1"/>
    </xf>
    <xf numFmtId="0" fontId="113" fillId="0" borderId="132" xfId="159" applyFont="1" applyBorder="1" applyAlignment="1">
      <alignment horizontal="center" wrapText="1"/>
    </xf>
    <xf numFmtId="0" fontId="113" fillId="0" borderId="132" xfId="159" applyFont="1" applyBorder="1" applyAlignment="1">
      <alignment horizontal="right" wrapText="1"/>
    </xf>
    <xf numFmtId="0" fontId="113" fillId="0" borderId="148" xfId="159" applyFont="1" applyBorder="1" applyAlignment="1">
      <alignment horizontal="center" vertical="center" wrapText="1"/>
    </xf>
    <xf numFmtId="0" fontId="113" fillId="0" borderId="142" xfId="159" applyFont="1" applyBorder="1" applyAlignment="1">
      <alignment horizontal="center" vertical="center" wrapText="1"/>
    </xf>
    <xf numFmtId="0" fontId="113" fillId="0" borderId="0" xfId="159" applyFont="1" applyAlignment="1">
      <alignment horizontal="justify" wrapText="1"/>
    </xf>
    <xf numFmtId="0" fontId="113" fillId="0" borderId="130" xfId="150" applyNumberFormat="1" applyFont="1" applyBorder="1" applyAlignment="1">
      <alignment horizontal="justify"/>
    </xf>
    <xf numFmtId="0" fontId="123" fillId="0" borderId="133" xfId="160" applyFont="1" applyBorder="1" applyAlignment="1">
      <alignment horizontal="center" vertical="center" wrapText="1"/>
    </xf>
    <xf numFmtId="0" fontId="113" fillId="0" borderId="132" xfId="160" applyFont="1" applyBorder="1" applyAlignment="1">
      <alignment horizontal="center" wrapText="1"/>
    </xf>
    <xf numFmtId="0" fontId="116" fillId="0" borderId="148" xfId="160" applyFont="1" applyBorder="1" applyAlignment="1">
      <alignment horizontal="center" vertical="center" wrapText="1"/>
    </xf>
    <xf numFmtId="0" fontId="116" fillId="0" borderId="130" xfId="160" applyFont="1" applyBorder="1" applyAlignment="1">
      <alignment horizontal="center" vertical="center" wrapText="1"/>
    </xf>
    <xf numFmtId="0" fontId="137" fillId="0" borderId="130" xfId="160" applyFont="1" applyBorder="1" applyAlignment="1">
      <alignment horizontal="left" vertical="center" wrapText="1"/>
    </xf>
    <xf numFmtId="0" fontId="113" fillId="0" borderId="148" xfId="160" applyFont="1" applyBorder="1" applyAlignment="1">
      <alignment horizontal="center" vertical="center" wrapText="1"/>
    </xf>
    <xf numFmtId="0" fontId="116" fillId="0" borderId="130" xfId="160" applyFont="1" applyBorder="1" applyAlignment="1">
      <alignment vertical="center" wrapText="1"/>
    </xf>
    <xf numFmtId="0" fontId="116" fillId="0" borderId="130" xfId="160" applyFont="1" applyBorder="1" applyAlignment="1">
      <alignment horizontal="justify" vertical="center" wrapText="1"/>
    </xf>
    <xf numFmtId="0" fontId="138" fillId="0" borderId="130" xfId="160" applyFont="1" applyBorder="1" applyAlignment="1">
      <alignment horizontal="justify" vertical="center" wrapText="1"/>
    </xf>
    <xf numFmtId="0" fontId="119" fillId="0" borderId="130" xfId="160" applyFont="1" applyBorder="1" applyAlignment="1">
      <alignment horizontal="justify" vertical="center" wrapText="1"/>
    </xf>
    <xf numFmtId="0" fontId="123" fillId="0" borderId="133" xfId="160" applyFont="1" applyBorder="1" applyAlignment="1">
      <alignment horizontal="center" wrapText="1"/>
    </xf>
    <xf numFmtId="0" fontId="116" fillId="0" borderId="142" xfId="160" applyFont="1" applyBorder="1" applyAlignment="1">
      <alignment horizontal="center" vertical="center" wrapText="1"/>
    </xf>
    <xf numFmtId="0" fontId="116" fillId="0" borderId="0" xfId="160" applyFont="1" applyAlignment="1">
      <alignment horizontal="justify" wrapText="1"/>
    </xf>
    <xf numFmtId="0" fontId="114" fillId="0" borderId="0" xfId="162" applyFont="1" applyAlignment="1">
      <alignment horizontal="center" wrapText="1"/>
    </xf>
    <xf numFmtId="196" fontId="113" fillId="0" borderId="130" xfId="150" applyFont="1" applyBorder="1" applyAlignment="1">
      <alignment horizontal="center" vertical="center" shrinkToFit="1"/>
    </xf>
    <xf numFmtId="0" fontId="20" fillId="0" borderId="133" xfId="162" applyBorder="1">
      <alignment vertical="center"/>
    </xf>
    <xf numFmtId="0" fontId="126" fillId="0" borderId="132" xfId="162" applyFont="1" applyBorder="1" applyAlignment="1">
      <alignment horizontal="center" wrapText="1"/>
    </xf>
    <xf numFmtId="0" fontId="113" fillId="0" borderId="148" xfId="162" applyFont="1" applyBorder="1" applyAlignment="1">
      <alignment horizontal="center" vertical="center" wrapText="1"/>
    </xf>
    <xf numFmtId="0" fontId="113" fillId="0" borderId="130" xfId="162" applyFont="1" applyBorder="1" applyAlignment="1">
      <alignment horizontal="center" vertical="center" wrapText="1"/>
    </xf>
    <xf numFmtId="0" fontId="113" fillId="0" borderId="142" xfId="162" applyFont="1" applyBorder="1" applyAlignment="1">
      <alignment horizontal="center" vertical="center" wrapText="1"/>
    </xf>
    <xf numFmtId="0" fontId="20" fillId="0" borderId="148" xfId="162" applyBorder="1">
      <alignment vertical="center"/>
    </xf>
    <xf numFmtId="0" fontId="116" fillId="0" borderId="130" xfId="162" applyFont="1" applyBorder="1" applyAlignment="1">
      <alignment horizontal="center" vertical="center" wrapText="1"/>
    </xf>
    <xf numFmtId="0" fontId="113" fillId="0" borderId="132" xfId="163" applyFont="1" applyBorder="1" applyAlignment="1">
      <alignment horizontal="center" wrapText="1"/>
    </xf>
    <xf numFmtId="0" fontId="123" fillId="0" borderId="133" xfId="163" applyFont="1" applyBorder="1" applyAlignment="1">
      <alignment horizontal="center" wrapText="1"/>
    </xf>
    <xf numFmtId="0" fontId="20" fillId="0" borderId="148" xfId="163" applyBorder="1">
      <alignment vertical="center"/>
    </xf>
    <xf numFmtId="0" fontId="113" fillId="0" borderId="148" xfId="163" applyFont="1" applyBorder="1" applyAlignment="1">
      <alignment horizontal="center" vertical="center" wrapText="1"/>
    </xf>
    <xf numFmtId="0" fontId="113" fillId="0" borderId="130" xfId="163" applyFont="1" applyBorder="1" applyAlignment="1">
      <alignment horizontal="center" vertical="center" wrapText="1"/>
    </xf>
    <xf numFmtId="0" fontId="113" fillId="0" borderId="142" xfId="163" applyFont="1" applyBorder="1" applyAlignment="1">
      <alignment horizontal="center" vertical="center" wrapText="1"/>
    </xf>
    <xf numFmtId="0" fontId="113" fillId="0" borderId="148" xfId="164" applyFont="1" applyBorder="1" applyAlignment="1">
      <alignment horizontal="center" vertical="center" wrapText="1"/>
    </xf>
    <xf numFmtId="0" fontId="113" fillId="0" borderId="130" xfId="164" applyFont="1" applyBorder="1" applyAlignment="1">
      <alignment horizontal="center" vertical="center" wrapText="1"/>
    </xf>
    <xf numFmtId="0" fontId="20" fillId="0" borderId="132" xfId="164" applyBorder="1">
      <alignment vertical="center"/>
    </xf>
    <xf numFmtId="0" fontId="123" fillId="0" borderId="0" xfId="164" applyFont="1" applyAlignment="1">
      <alignment horizontal="center" wrapText="1"/>
    </xf>
    <xf numFmtId="0" fontId="113" fillId="0" borderId="132" xfId="164" applyFont="1" applyBorder="1" applyAlignment="1">
      <alignment horizontal="center" wrapText="1"/>
    </xf>
    <xf numFmtId="0" fontId="113" fillId="0" borderId="142" xfId="164" applyFont="1" applyBorder="1" applyAlignment="1">
      <alignment horizontal="center" vertical="center" wrapText="1"/>
    </xf>
    <xf numFmtId="0" fontId="113" fillId="0" borderId="148" xfId="165" applyFont="1" applyBorder="1" applyAlignment="1">
      <alignment horizontal="center" vertical="center" wrapText="1"/>
    </xf>
    <xf numFmtId="41" fontId="113" fillId="0" borderId="130" xfId="165" applyNumberFormat="1" applyFont="1" applyBorder="1">
      <alignment vertical="center"/>
    </xf>
    <xf numFmtId="0" fontId="123" fillId="0" borderId="0" xfId="165" applyFont="1" applyAlignment="1">
      <alignment horizontal="center" wrapText="1"/>
    </xf>
    <xf numFmtId="0" fontId="113" fillId="0" borderId="132" xfId="165" applyFont="1" applyBorder="1" applyAlignment="1">
      <alignment horizontal="center" wrapText="1"/>
    </xf>
    <xf numFmtId="0" fontId="113" fillId="0" borderId="130" xfId="165" applyFont="1" applyBorder="1" applyAlignment="1">
      <alignment horizontal="center" vertical="center" wrapText="1"/>
    </xf>
    <xf numFmtId="0" fontId="20" fillId="0" borderId="148" xfId="165" applyBorder="1">
      <alignment vertical="center"/>
    </xf>
    <xf numFmtId="0" fontId="20" fillId="0" borderId="130" xfId="165" applyBorder="1">
      <alignment vertical="center"/>
    </xf>
    <xf numFmtId="0" fontId="20" fillId="0" borderId="133" xfId="167" applyBorder="1">
      <alignment vertical="center"/>
    </xf>
    <xf numFmtId="0" fontId="123" fillId="0" borderId="0" xfId="166" applyFont="1" applyAlignment="1">
      <alignment horizontal="center" vertical="center" wrapText="1"/>
    </xf>
    <xf numFmtId="0" fontId="113" fillId="0" borderId="132" xfId="166" applyFont="1" applyBorder="1" applyAlignment="1">
      <alignment horizontal="center" wrapText="1"/>
    </xf>
    <xf numFmtId="0" fontId="20" fillId="0" borderId="148" xfId="167" applyBorder="1">
      <alignment vertical="center"/>
    </xf>
    <xf numFmtId="0" fontId="113" fillId="0" borderId="130" xfId="168" applyFont="1" applyBorder="1" applyAlignment="1">
      <alignment horizontal="center" vertical="center" wrapText="1"/>
    </xf>
    <xf numFmtId="0" fontId="113" fillId="0" borderId="130" xfId="166" applyFont="1" applyBorder="1" applyAlignment="1">
      <alignment horizontal="center" vertical="center" wrapText="1"/>
    </xf>
    <xf numFmtId="0" fontId="113" fillId="0" borderId="142" xfId="166" applyFont="1" applyBorder="1" applyAlignment="1">
      <alignment horizontal="center" vertical="center" wrapText="1"/>
    </xf>
    <xf numFmtId="0" fontId="113" fillId="0" borderId="148" xfId="166" applyFont="1" applyBorder="1" applyAlignment="1">
      <alignment horizontal="center" vertical="center" wrapText="1"/>
    </xf>
    <xf numFmtId="0" fontId="113" fillId="0" borderId="130" xfId="171" applyFont="1" applyBorder="1" applyAlignment="1">
      <alignment horizontal="center" vertical="center" wrapText="1"/>
    </xf>
    <xf numFmtId="0" fontId="20" fillId="0" borderId="133" xfId="171" applyBorder="1">
      <alignment vertical="center"/>
    </xf>
    <xf numFmtId="198" fontId="113" fillId="0" borderId="142" xfId="150" applyNumberFormat="1" applyFont="1" applyBorder="1" applyAlignment="1">
      <alignment vertical="top" wrapText="1"/>
    </xf>
    <xf numFmtId="198" fontId="113" fillId="0" borderId="193" xfId="150" applyNumberFormat="1" applyFont="1" applyBorder="1" applyAlignment="1">
      <alignment vertical="top" wrapText="1"/>
    </xf>
    <xf numFmtId="198" fontId="115" fillId="0" borderId="193" xfId="150" applyNumberFormat="1" applyFont="1" applyBorder="1" applyAlignment="1">
      <alignment horizontal="center" vertical="top" wrapText="1"/>
    </xf>
    <xf numFmtId="0" fontId="116" fillId="0" borderId="130" xfId="171" applyFont="1" applyBorder="1" applyAlignment="1">
      <alignment horizontal="center" vertical="center" wrapText="1"/>
    </xf>
    <xf numFmtId="0" fontId="116" fillId="0" borderId="142" xfId="171" applyFont="1" applyBorder="1" applyAlignment="1">
      <alignment horizontal="center" vertical="center" wrapText="1"/>
    </xf>
    <xf numFmtId="37" fontId="123" fillId="0" borderId="0" xfId="140" applyFont="1" applyAlignment="1">
      <alignment horizontal="center" vertical="center"/>
    </xf>
    <xf numFmtId="37" fontId="113" fillId="0" borderId="0" xfId="140" applyFont="1" applyAlignment="1">
      <alignment horizontal="right"/>
    </xf>
    <xf numFmtId="184" fontId="58" fillId="0" borderId="9" xfId="126" applyNumberFormat="1" applyFont="1" applyBorder="1" applyAlignment="1" applyProtection="1">
      <alignment horizontal="center" vertical="center"/>
      <protection locked="0"/>
    </xf>
    <xf numFmtId="0" fontId="46" fillId="0" borderId="111" xfId="133" applyFont="1" applyBorder="1" applyAlignment="1" applyProtection="1">
      <alignment horizontal="center" vertical="center"/>
      <protection locked="0"/>
    </xf>
    <xf numFmtId="0" fontId="46" fillId="0" borderId="112" xfId="133" applyFont="1" applyBorder="1" applyAlignment="1" applyProtection="1">
      <alignment horizontal="center" vertical="center"/>
      <protection locked="0"/>
    </xf>
    <xf numFmtId="0" fontId="46" fillId="0" borderId="113" xfId="133" applyFont="1" applyBorder="1" applyAlignment="1" applyProtection="1">
      <alignment horizontal="center" vertical="center"/>
      <protection locked="0"/>
    </xf>
    <xf numFmtId="0" fontId="46" fillId="0" borderId="110" xfId="133" applyFont="1" applyBorder="1" applyAlignment="1" applyProtection="1">
      <alignment horizontal="center" vertical="top"/>
      <protection locked="0"/>
    </xf>
    <xf numFmtId="0" fontId="46" fillId="0" borderId="118" xfId="133" applyFont="1" applyBorder="1" applyAlignment="1" applyProtection="1">
      <alignment horizontal="center" vertical="top" wrapText="1"/>
      <protection locked="0"/>
    </xf>
    <xf numFmtId="0" fontId="46" fillId="0" borderId="119" xfId="133" applyFont="1" applyBorder="1" applyAlignment="1" applyProtection="1">
      <alignment horizontal="center"/>
      <protection locked="0"/>
    </xf>
    <xf numFmtId="0" fontId="46" fillId="0" borderId="108" xfId="133" applyFont="1" applyBorder="1" applyAlignment="1" applyProtection="1">
      <alignment horizontal="center" vertical="center"/>
      <protection locked="0"/>
    </xf>
    <xf numFmtId="0" fontId="46" fillId="0" borderId="109" xfId="133" applyFont="1" applyBorder="1" applyAlignment="1" applyProtection="1">
      <alignment horizontal="center" vertical="center"/>
      <protection locked="0"/>
    </xf>
    <xf numFmtId="0" fontId="46" fillId="0" borderId="110" xfId="133" applyFont="1" applyBorder="1" applyAlignment="1" applyProtection="1">
      <alignment horizontal="center" vertical="center"/>
      <protection locked="0"/>
    </xf>
    <xf numFmtId="0" fontId="46" fillId="0" borderId="0" xfId="133" applyFont="1" applyAlignment="1" applyProtection="1">
      <alignment horizontal="center"/>
      <protection locked="0"/>
    </xf>
    <xf numFmtId="0" fontId="46" fillId="0" borderId="102" xfId="133" applyFont="1" applyBorder="1" applyAlignment="1" applyProtection="1">
      <alignment horizontal="center" vertical="center"/>
      <protection locked="0"/>
    </xf>
    <xf numFmtId="0" fontId="46" fillId="0" borderId="102" xfId="133" applyFont="1" applyBorder="1" applyAlignment="1">
      <alignment horizontal="center" vertical="center" shrinkToFit="1"/>
    </xf>
    <xf numFmtId="0" fontId="46" fillId="0" borderId="102" xfId="133" applyFont="1" applyBorder="1" applyAlignment="1">
      <alignment horizontal="center" vertical="center"/>
    </xf>
    <xf numFmtId="0" fontId="57" fillId="0" borderId="0" xfId="133" applyFont="1" applyAlignment="1">
      <alignment horizontal="center"/>
    </xf>
    <xf numFmtId="0" fontId="56" fillId="0" borderId="8" xfId="0" applyFont="1" applyBorder="1" applyAlignment="1">
      <alignment horizontal="center" vertical="center"/>
    </xf>
    <xf numFmtId="0" fontId="54" fillId="0" borderId="102" xfId="135" applyFont="1" applyBorder="1" applyAlignment="1">
      <alignment horizontal="center" vertical="center" wrapText="1"/>
    </xf>
    <xf numFmtId="0" fontId="54" fillId="0" borderId="102" xfId="135" applyFont="1" applyBorder="1" applyAlignment="1">
      <alignment horizontal="center" vertical="center"/>
    </xf>
    <xf numFmtId="0" fontId="99" fillId="0" borderId="5" xfId="0" applyFont="1" applyBorder="1" applyAlignment="1">
      <alignment horizontal="center" vertical="center"/>
    </xf>
    <xf numFmtId="0" fontId="86" fillId="0" borderId="7" xfId="0" applyFont="1" applyBorder="1" applyAlignment="1">
      <alignment horizontal="center" vertical="center"/>
    </xf>
    <xf numFmtId="0" fontId="53" fillId="0" borderId="9" xfId="0" applyFont="1" applyBorder="1" applyAlignment="1">
      <alignment horizontal="center" vertical="center"/>
    </xf>
    <xf numFmtId="0" fontId="100" fillId="0" borderId="9" xfId="0" applyFont="1" applyBorder="1" applyAlignment="1">
      <alignment horizontal="center" vertical="center"/>
    </xf>
    <xf numFmtId="0" fontId="56" fillId="0" borderId="1" xfId="0" applyFont="1" applyBorder="1" applyAlignment="1">
      <alignment horizontal="center" vertical="center"/>
    </xf>
    <xf numFmtId="0" fontId="99" fillId="0" borderId="7" xfId="0" applyFont="1" applyBorder="1" applyAlignment="1">
      <alignment horizontal="center" vertical="center"/>
    </xf>
    <xf numFmtId="43" fontId="56" fillId="0" borderId="0" xfId="126" applyFont="1" applyBorder="1" applyAlignment="1" applyProtection="1">
      <alignment horizontal="right" vertical="center"/>
      <protection locked="0"/>
    </xf>
    <xf numFmtId="43" fontId="56" fillId="0" borderId="49" xfId="126" applyFont="1" applyBorder="1" applyAlignment="1" applyProtection="1">
      <alignment horizontal="right" vertical="center"/>
      <protection locked="0"/>
    </xf>
    <xf numFmtId="0" fontId="46" fillId="0" borderId="0" xfId="137" applyFont="1" applyAlignment="1" applyProtection="1">
      <alignment horizontal="left" vertical="center"/>
      <protection locked="0"/>
    </xf>
    <xf numFmtId="0" fontId="46" fillId="0" borderId="0" xfId="137" applyFont="1" applyAlignment="1" applyProtection="1">
      <alignment horizontal="right" vertical="center"/>
      <protection locked="0"/>
    </xf>
    <xf numFmtId="43" fontId="46" fillId="0" borderId="0" xfId="126" applyFont="1" applyBorder="1" applyAlignment="1" applyProtection="1">
      <alignment horizontal="right" vertical="center"/>
      <protection locked="0"/>
    </xf>
    <xf numFmtId="0" fontId="46" fillId="0" borderId="102" xfId="137" applyFont="1" applyBorder="1" applyAlignment="1">
      <alignment horizontal="center" vertical="center"/>
    </xf>
    <xf numFmtId="0" fontId="57" fillId="0" borderId="0" xfId="137" applyFont="1" applyAlignment="1">
      <alignment horizontal="center" vertical="center"/>
    </xf>
    <xf numFmtId="0" fontId="54" fillId="0" borderId="0" xfId="137" applyFont="1" applyAlignment="1" applyProtection="1">
      <alignment horizontal="center" vertical="center"/>
      <protection locked="0"/>
    </xf>
    <xf numFmtId="0" fontId="46" fillId="0" borderId="108" xfId="137" applyFont="1" applyBorder="1" applyAlignment="1" applyProtection="1">
      <alignment horizontal="distributed" vertical="center" wrapText="1"/>
      <protection locked="0"/>
    </xf>
    <xf numFmtId="0" fontId="6" fillId="0" borderId="110" xfId="133" applyFont="1" applyBorder="1" applyAlignment="1" applyProtection="1">
      <alignment horizontal="center" vertical="center" wrapText="1"/>
      <protection locked="0"/>
    </xf>
    <xf numFmtId="0" fontId="6" fillId="0" borderId="110" xfId="133" applyFont="1" applyBorder="1" applyAlignment="1" applyProtection="1">
      <alignment horizontal="center" vertical="center"/>
      <protection locked="0"/>
    </xf>
    <xf numFmtId="0" fontId="54" fillId="0" borderId="102" xfId="135" applyFont="1" applyBorder="1" applyAlignment="1">
      <alignment horizontal="center" vertical="center" shrinkToFit="1"/>
    </xf>
    <xf numFmtId="0" fontId="46" fillId="0" borderId="102" xfId="135" applyFont="1" applyBorder="1" applyAlignment="1">
      <alignment horizontal="center" vertical="center"/>
    </xf>
    <xf numFmtId="0" fontId="96" fillId="0" borderId="0" xfId="133" applyFont="1" applyAlignment="1">
      <alignment horizontal="center"/>
    </xf>
    <xf numFmtId="0" fontId="6" fillId="0" borderId="0" xfId="133" applyFont="1" applyAlignment="1" applyProtection="1">
      <alignment horizontal="center"/>
      <protection locked="0"/>
    </xf>
    <xf numFmtId="0" fontId="6" fillId="0" borderId="122" xfId="133" applyFont="1" applyBorder="1" applyAlignment="1" applyProtection="1">
      <alignment horizontal="center" vertical="center"/>
      <protection locked="0"/>
    </xf>
    <xf numFmtId="0" fontId="6" fillId="0" borderId="126" xfId="133" applyFont="1" applyBorder="1" applyAlignment="1" applyProtection="1">
      <alignment horizontal="center" vertical="center"/>
      <protection locked="0"/>
    </xf>
    <xf numFmtId="0" fontId="6" fillId="0" borderId="106" xfId="133" applyFont="1" applyBorder="1" applyAlignment="1" applyProtection="1">
      <alignment horizontal="center" vertical="center"/>
      <protection locked="0"/>
    </xf>
    <xf numFmtId="0" fontId="6" fillId="0" borderId="108" xfId="133" applyFont="1" applyBorder="1" applyAlignment="1" applyProtection="1">
      <alignment horizontal="center" vertical="center" wrapText="1"/>
      <protection locked="0"/>
    </xf>
    <xf numFmtId="0" fontId="54" fillId="0" borderId="125" xfId="133" applyFont="1" applyBorder="1" applyAlignment="1" applyProtection="1">
      <alignment horizontal="center" vertical="center" wrapText="1"/>
      <protection locked="0"/>
    </xf>
    <xf numFmtId="0" fontId="54" fillId="0" borderId="127" xfId="133" applyFont="1" applyBorder="1" applyAlignment="1" applyProtection="1">
      <alignment horizontal="center" vertical="center" wrapText="1"/>
      <protection locked="0"/>
    </xf>
    <xf numFmtId="0" fontId="54" fillId="0" borderId="106" xfId="133" applyFont="1" applyBorder="1" applyAlignment="1" applyProtection="1">
      <alignment horizontal="center" vertical="center" wrapText="1"/>
      <protection locked="0"/>
    </xf>
    <xf numFmtId="0" fontId="54" fillId="0" borderId="128" xfId="133" applyFont="1" applyBorder="1" applyAlignment="1" applyProtection="1">
      <alignment horizontal="center" vertical="center" wrapText="1"/>
      <protection locked="0"/>
    </xf>
    <xf numFmtId="0" fontId="6" fillId="0" borderId="111" xfId="133" applyFont="1" applyBorder="1" applyAlignment="1" applyProtection="1">
      <alignment horizontal="center" vertical="center"/>
      <protection locked="0"/>
    </xf>
    <xf numFmtId="0" fontId="46" fillId="0" borderId="0" xfId="172" applyFont="1" applyAlignment="1" applyProtection="1">
      <alignment horizontal="left"/>
      <protection locked="0"/>
    </xf>
    <xf numFmtId="0" fontId="91" fillId="0" borderId="0" xfId="172" applyFont="1" applyAlignment="1">
      <alignment horizontal="center"/>
    </xf>
    <xf numFmtId="0" fontId="56" fillId="0" borderId="157" xfId="172" applyFont="1" applyBorder="1" applyAlignment="1">
      <alignment horizontal="center"/>
    </xf>
    <xf numFmtId="0" fontId="56" fillId="0" borderId="235" xfId="172" applyFont="1" applyBorder="1" applyAlignment="1">
      <alignment horizontal="center" vertical="center"/>
    </xf>
    <xf numFmtId="0" fontId="56" fillId="0" borderId="15" xfId="172" applyFont="1" applyBorder="1" applyAlignment="1">
      <alignment horizontal="center" vertical="center"/>
    </xf>
    <xf numFmtId="0" fontId="56" fillId="0" borderId="13" xfId="172" applyFont="1" applyBorder="1" applyAlignment="1">
      <alignment horizontal="center" vertical="center"/>
    </xf>
    <xf numFmtId="0" fontId="54" fillId="0" borderId="236" xfId="172" applyFont="1" applyBorder="1" applyAlignment="1" applyProtection="1">
      <alignment horizontal="center" vertical="center"/>
      <protection locked="0"/>
    </xf>
    <xf numFmtId="0" fontId="54" fillId="0" borderId="3" xfId="172" applyFont="1" applyBorder="1" applyAlignment="1" applyProtection="1">
      <alignment horizontal="center" vertical="center"/>
      <protection locked="0"/>
    </xf>
    <xf numFmtId="0" fontId="54" fillId="0" borderId="4" xfId="172" applyFont="1" applyBorder="1" applyAlignment="1" applyProtection="1">
      <alignment horizontal="center" vertical="center"/>
      <protection locked="0"/>
    </xf>
    <xf numFmtId="0" fontId="54" fillId="0" borderId="237" xfId="172" applyFont="1" applyBorder="1" applyAlignment="1">
      <alignment horizontal="center" vertical="center"/>
    </xf>
    <xf numFmtId="0" fontId="54" fillId="0" borderId="238" xfId="172" applyFont="1" applyBorder="1" applyAlignment="1">
      <alignment horizontal="center" vertical="center"/>
    </xf>
    <xf numFmtId="0" fontId="54" fillId="0" borderId="239" xfId="172" applyFont="1" applyBorder="1" applyAlignment="1">
      <alignment horizontal="center" vertical="center"/>
    </xf>
    <xf numFmtId="0" fontId="54" fillId="0" borderId="30" xfId="172" applyFont="1" applyBorder="1" applyAlignment="1" applyProtection="1">
      <alignment horizontal="center" vertical="center"/>
      <protection locked="0"/>
    </xf>
    <xf numFmtId="0" fontId="54" fillId="0" borderId="5" xfId="172" applyFont="1" applyBorder="1" applyAlignment="1" applyProtection="1">
      <alignment horizontal="center" vertical="center"/>
      <protection locked="0"/>
    </xf>
    <xf numFmtId="0" fontId="54" fillId="0" borderId="6" xfId="172" applyFont="1" applyBorder="1" applyAlignment="1" applyProtection="1">
      <alignment horizontal="center" vertical="center"/>
      <protection locked="0"/>
    </xf>
    <xf numFmtId="0" fontId="54" fillId="0" borderId="7" xfId="172" applyFont="1" applyBorder="1" applyAlignment="1" applyProtection="1">
      <alignment horizontal="center" vertical="center"/>
      <protection locked="0"/>
    </xf>
    <xf numFmtId="41" fontId="113" fillId="0" borderId="157" xfId="147" applyNumberFormat="1" applyFont="1" applyBorder="1" applyAlignment="1">
      <alignment vertical="top"/>
    </xf>
    <xf numFmtId="41" fontId="113" fillId="0" borderId="157" xfId="147" applyNumberFormat="1" applyFont="1" applyBorder="1" applyAlignment="1">
      <alignment vertical="center"/>
    </xf>
    <xf numFmtId="41" fontId="113" fillId="0" borderId="0" xfId="147" applyNumberFormat="1" applyFont="1" applyAlignment="1">
      <alignment vertical="top"/>
    </xf>
    <xf numFmtId="41" fontId="113" fillId="0" borderId="0" xfId="147" applyNumberFormat="1" applyFont="1" applyAlignment="1">
      <alignment vertical="center"/>
    </xf>
    <xf numFmtId="41" fontId="113" fillId="0" borderId="0" xfId="147" applyNumberFormat="1" applyFont="1" applyAlignment="1">
      <alignment horizontal="center" vertical="top"/>
    </xf>
    <xf numFmtId="37" fontId="46" fillId="0" borderId="155" xfId="145" applyFont="1" applyBorder="1" applyAlignment="1">
      <alignment horizontal="center"/>
    </xf>
    <xf numFmtId="192" fontId="113" fillId="0" borderId="157" xfId="147" applyFont="1" applyBorder="1" applyAlignment="1">
      <alignment horizontal="center"/>
    </xf>
    <xf numFmtId="37" fontId="113" fillId="0" borderId="162" xfId="146" applyFont="1" applyBorder="1" applyAlignment="1">
      <alignment horizontal="center"/>
    </xf>
    <xf numFmtId="41" fontId="113" fillId="0" borderId="167" xfId="147" applyNumberFormat="1" applyFont="1" applyBorder="1" applyAlignment="1">
      <alignment vertical="center"/>
    </xf>
    <xf numFmtId="37" fontId="113" fillId="0" borderId="182" xfId="146" applyFont="1" applyBorder="1" applyAlignment="1">
      <alignment horizontal="left" vertical="center" wrapText="1"/>
    </xf>
    <xf numFmtId="37" fontId="113" fillId="0" borderId="160" xfId="146" applyFont="1" applyBorder="1" applyAlignment="1">
      <alignment horizontal="center"/>
    </xf>
    <xf numFmtId="192" fontId="113" fillId="0" borderId="172" xfId="147" applyFont="1" applyBorder="1" applyAlignment="1">
      <alignment horizontal="center" vertical="center" wrapText="1"/>
    </xf>
    <xf numFmtId="37" fontId="113" fillId="0" borderId="172" xfId="146" applyFont="1" applyBorder="1" applyAlignment="1">
      <alignment horizontal="center" vertical="center" wrapText="1"/>
    </xf>
    <xf numFmtId="37" fontId="113" fillId="0" borderId="183" xfId="146" applyFont="1" applyBorder="1" applyAlignment="1">
      <alignment horizontal="center"/>
    </xf>
    <xf numFmtId="41" fontId="141" fillId="0" borderId="118" xfId="169" applyNumberFormat="1" applyFont="1" applyBorder="1" applyAlignment="1">
      <alignment horizontal="center" vertical="center"/>
    </xf>
    <xf numFmtId="41" fontId="141" fillId="0" borderId="203" xfId="169" applyNumberFormat="1" applyFont="1" applyBorder="1" applyAlignment="1">
      <alignment horizontal="center" vertical="center"/>
    </xf>
    <xf numFmtId="41" fontId="58" fillId="0" borderId="5" xfId="169" applyNumberFormat="1" applyFont="1" applyBorder="1" applyAlignment="1">
      <alignment horizontal="center" vertical="top"/>
    </xf>
    <xf numFmtId="41" fontId="58" fillId="0" borderId="7" xfId="169" applyNumberFormat="1" applyFont="1" applyBorder="1" applyAlignment="1">
      <alignment horizontal="center" vertical="top"/>
    </xf>
    <xf numFmtId="41" fontId="112" fillId="0" borderId="5" xfId="169" applyNumberFormat="1" applyFont="1" applyBorder="1" applyAlignment="1">
      <alignment horizontal="center" vertical="top"/>
    </xf>
    <xf numFmtId="41" fontId="112" fillId="0" borderId="6" xfId="169" applyNumberFormat="1" applyFont="1" applyBorder="1" applyAlignment="1">
      <alignment horizontal="center" vertical="top"/>
    </xf>
    <xf numFmtId="41" fontId="112" fillId="0" borderId="196" xfId="169" applyNumberFormat="1" applyFont="1" applyBorder="1" applyAlignment="1">
      <alignment horizontal="center" vertical="top"/>
    </xf>
    <xf numFmtId="41" fontId="58" fillId="0" borderId="6" xfId="169" applyNumberFormat="1" applyFont="1" applyBorder="1" applyAlignment="1">
      <alignment horizontal="center" vertical="top"/>
    </xf>
    <xf numFmtId="41" fontId="58" fillId="0" borderId="196" xfId="169" applyNumberFormat="1" applyFont="1" applyBorder="1" applyAlignment="1">
      <alignment horizontal="center" vertical="top"/>
    </xf>
    <xf numFmtId="41" fontId="58" fillId="0" borderId="0" xfId="169" applyNumberFormat="1" applyFont="1" applyAlignment="1">
      <alignment horizontal="center" vertical="top"/>
    </xf>
    <xf numFmtId="41" fontId="141" fillId="0" borderId="111" xfId="169" applyNumberFormat="1" applyFont="1" applyBorder="1" applyAlignment="1">
      <alignment horizontal="center"/>
    </xf>
    <xf numFmtId="41" fontId="141" fillId="0" borderId="112" xfId="169" applyNumberFormat="1" applyFont="1" applyBorder="1" applyAlignment="1">
      <alignment horizontal="center"/>
    </xf>
    <xf numFmtId="41" fontId="141" fillId="0" borderId="113" xfId="169" applyNumberFormat="1" applyFont="1" applyBorder="1" applyAlignment="1">
      <alignment horizontal="center"/>
    </xf>
    <xf numFmtId="41" fontId="141" fillId="0" borderId="111" xfId="169" applyNumberFormat="1" applyFont="1" applyBorder="1" applyAlignment="1">
      <alignment horizontal="center" vertical="center" wrapText="1"/>
    </xf>
    <xf numFmtId="41" fontId="141" fillId="0" borderId="113" xfId="169" applyNumberFormat="1" applyFont="1" applyBorder="1" applyAlignment="1">
      <alignment horizontal="center" vertical="center" wrapText="1"/>
    </xf>
    <xf numFmtId="41" fontId="141" fillId="0" borderId="197" xfId="169" applyNumberFormat="1" applyFont="1" applyBorder="1" applyAlignment="1">
      <alignment horizontal="center" vertical="center"/>
    </xf>
    <xf numFmtId="41" fontId="141" fillId="0" borderId="201" xfId="169" applyNumberFormat="1" applyFont="1" applyBorder="1" applyAlignment="1">
      <alignment horizontal="center" vertical="center"/>
    </xf>
    <xf numFmtId="41" fontId="141" fillId="0" borderId="199" xfId="169" applyNumberFormat="1" applyFont="1" applyBorder="1" applyAlignment="1">
      <alignment horizontal="center"/>
    </xf>
    <xf numFmtId="41" fontId="141" fillId="0" borderId="206" xfId="169" applyNumberFormat="1" applyFont="1" applyBorder="1" applyAlignment="1">
      <alignment horizontal="center" vertical="center"/>
    </xf>
    <xf numFmtId="41" fontId="141" fillId="0" borderId="199" xfId="169" applyNumberFormat="1" applyFont="1" applyBorder="1" applyAlignment="1">
      <alignment horizontal="center" vertical="center" wrapText="1"/>
    </xf>
    <xf numFmtId="41" fontId="141" fillId="0" borderId="198" xfId="169" applyNumberFormat="1" applyFont="1" applyBorder="1" applyAlignment="1">
      <alignment horizontal="center" vertical="center"/>
    </xf>
    <xf numFmtId="41" fontId="141" fillId="0" borderId="202" xfId="169" applyNumberFormat="1" applyFont="1" applyBorder="1" applyAlignment="1">
      <alignment horizontal="center" vertical="center"/>
    </xf>
    <xf numFmtId="41" fontId="141" fillId="0" borderId="117" xfId="169" applyNumberFormat="1" applyFont="1" applyBorder="1" applyAlignment="1">
      <alignment horizontal="center"/>
    </xf>
    <xf numFmtId="41" fontId="141" fillId="0" borderId="124" xfId="169" applyNumberFormat="1" applyFont="1" applyBorder="1" applyAlignment="1">
      <alignment horizontal="center"/>
    </xf>
    <xf numFmtId="41" fontId="141" fillId="0" borderId="129" xfId="169" applyNumberFormat="1" applyFont="1" applyBorder="1" applyAlignment="1">
      <alignment horizontal="center"/>
    </xf>
    <xf numFmtId="41" fontId="141" fillId="0" borderId="199" xfId="169" applyNumberFormat="1" applyFont="1" applyBorder="1" applyAlignment="1">
      <alignment horizontal="center" wrapText="1"/>
    </xf>
    <xf numFmtId="41" fontId="141" fillId="0" borderId="112" xfId="169" applyNumberFormat="1" applyFont="1" applyBorder="1" applyAlignment="1">
      <alignment horizontal="center" wrapText="1"/>
    </xf>
    <xf numFmtId="41" fontId="141" fillId="0" borderId="113" xfId="169" applyNumberFormat="1" applyFont="1" applyBorder="1" applyAlignment="1">
      <alignment horizontal="center" wrapText="1"/>
    </xf>
    <xf numFmtId="41" fontId="141" fillId="0" borderId="208" xfId="169" applyNumberFormat="1" applyFont="1" applyBorder="1" applyAlignment="1">
      <alignment horizontal="center" vertical="center" wrapText="1"/>
    </xf>
    <xf numFmtId="41" fontId="141" fillId="0" borderId="124" xfId="169" applyNumberFormat="1" applyFont="1" applyBorder="1" applyAlignment="1">
      <alignment horizontal="center" vertical="center" wrapText="1"/>
    </xf>
    <xf numFmtId="41" fontId="141" fillId="0" borderId="129" xfId="169" applyNumberFormat="1" applyFont="1" applyBorder="1" applyAlignment="1">
      <alignment horizontal="center" vertical="center" wrapText="1"/>
    </xf>
    <xf numFmtId="0" fontId="58" fillId="0" borderId="213" xfId="0" applyFont="1" applyBorder="1" applyAlignment="1">
      <alignment horizontal="center" vertical="center"/>
    </xf>
    <xf numFmtId="0" fontId="58" fillId="0" borderId="6" xfId="0" applyFont="1" applyBorder="1" applyAlignment="1">
      <alignment horizontal="center" vertical="center"/>
    </xf>
    <xf numFmtId="0" fontId="58" fillId="0" borderId="7" xfId="0" applyFont="1" applyBorder="1" applyAlignment="1">
      <alignment horizontal="center" vertical="center"/>
    </xf>
    <xf numFmtId="0" fontId="58" fillId="0" borderId="196" xfId="0" applyFont="1" applyBorder="1" applyAlignment="1">
      <alignment horizontal="center" vertical="center"/>
    </xf>
    <xf numFmtId="0" fontId="58" fillId="0" borderId="0" xfId="0" applyFont="1" applyAlignment="1">
      <alignment horizontal="center" vertical="center"/>
    </xf>
    <xf numFmtId="0" fontId="58" fillId="0" borderId="0" xfId="0" applyFont="1">
      <alignment vertical="center"/>
    </xf>
    <xf numFmtId="0" fontId="112" fillId="0" borderId="1" xfId="0" applyFont="1" applyBorder="1" applyAlignment="1">
      <alignment horizontal="center"/>
    </xf>
    <xf numFmtId="0" fontId="112" fillId="0" borderId="5" xfId="0" applyFont="1" applyBorder="1" applyAlignment="1">
      <alignment horizontal="center" vertical="center"/>
    </xf>
    <xf numFmtId="0" fontId="113" fillId="0" borderId="142" xfId="157" applyFont="1" applyBorder="1" applyAlignment="1">
      <alignment horizontal="center" vertical="center" wrapText="1"/>
    </xf>
    <xf numFmtId="41" fontId="115" fillId="0" borderId="149" xfId="157" applyNumberFormat="1" applyFont="1" applyBorder="1" applyAlignment="1">
      <alignment horizontal="center" vertical="center" wrapText="1"/>
    </xf>
    <xf numFmtId="41" fontId="113" fillId="0" borderId="149" xfId="157" applyNumberFormat="1" applyFont="1" applyBorder="1" applyAlignment="1">
      <alignment horizontal="center" vertical="center" wrapText="1"/>
    </xf>
    <xf numFmtId="41" fontId="132" fillId="0" borderId="142" xfId="157" applyNumberFormat="1" applyBorder="1">
      <alignment vertical="center"/>
    </xf>
    <xf numFmtId="41" fontId="113" fillId="0" borderId="130" xfId="157" applyNumberFormat="1" applyFont="1" applyBorder="1">
      <alignment vertical="center"/>
    </xf>
    <xf numFmtId="41" fontId="113" fillId="0" borderId="142" xfId="157" applyNumberFormat="1" applyFont="1" applyBorder="1">
      <alignment vertical="center"/>
    </xf>
    <xf numFmtId="41" fontId="113" fillId="0" borderId="130" xfId="158" applyNumberFormat="1" applyFont="1" applyBorder="1" applyAlignment="1">
      <alignment horizontal="center" vertical="center" wrapText="1"/>
    </xf>
    <xf numFmtId="41" fontId="113" fillId="0" borderId="142" xfId="158" applyNumberFormat="1" applyFont="1" applyBorder="1" applyAlignment="1">
      <alignment horizontal="center" vertical="center" wrapText="1"/>
    </xf>
    <xf numFmtId="204" fontId="113" fillId="0" borderId="130" xfId="158" applyNumberFormat="1" applyFont="1" applyBorder="1" applyAlignment="1">
      <alignment horizontal="center" vertical="center" wrapText="1"/>
    </xf>
    <xf numFmtId="204" fontId="113" fillId="0" borderId="142" xfId="158" applyNumberFormat="1" applyFont="1" applyBorder="1" applyAlignment="1">
      <alignment horizontal="center" vertical="center" wrapText="1"/>
    </xf>
    <xf numFmtId="41" fontId="129" fillId="0" borderId="149" xfId="159" applyNumberFormat="1" applyFont="1" applyBorder="1" applyAlignment="1">
      <alignment horizontal="center" wrapText="1"/>
    </xf>
    <xf numFmtId="41" fontId="129" fillId="0" borderId="131" xfId="159" applyNumberFormat="1" applyFont="1" applyBorder="1" applyAlignment="1">
      <alignment horizontal="center" wrapText="1"/>
    </xf>
    <xf numFmtId="41" fontId="113" fillId="0" borderId="130" xfId="160" applyNumberFormat="1" applyFont="1" applyBorder="1" applyAlignment="1"/>
    <xf numFmtId="41" fontId="113" fillId="0" borderId="142" xfId="160" applyNumberFormat="1" applyFont="1" applyBorder="1" applyAlignment="1"/>
  </cellXfs>
  <cellStyles count="173">
    <cellStyle name="20% - 輔色1 2" xfId="14" xr:uid="{00000000-0005-0000-0000-000000000000}"/>
    <cellStyle name="20% - 輔色2 2" xfId="15" xr:uid="{00000000-0005-0000-0000-000001000000}"/>
    <cellStyle name="20% - 輔色3 2" xfId="16" xr:uid="{00000000-0005-0000-0000-000002000000}"/>
    <cellStyle name="20% - 輔色4 2" xfId="17" xr:uid="{00000000-0005-0000-0000-000003000000}"/>
    <cellStyle name="20% - 輔色5 2" xfId="18" xr:uid="{00000000-0005-0000-0000-000004000000}"/>
    <cellStyle name="20% - 輔色6 2" xfId="19" xr:uid="{00000000-0005-0000-0000-000005000000}"/>
    <cellStyle name="40% - 輔色1 2" xfId="20" xr:uid="{00000000-0005-0000-0000-000006000000}"/>
    <cellStyle name="40% - 輔色2 2" xfId="21" xr:uid="{00000000-0005-0000-0000-000007000000}"/>
    <cellStyle name="40% - 輔色3 2" xfId="22" xr:uid="{00000000-0005-0000-0000-000008000000}"/>
    <cellStyle name="40% - 輔色4 2" xfId="23" xr:uid="{00000000-0005-0000-0000-000009000000}"/>
    <cellStyle name="40% - 輔色5 2" xfId="24" xr:uid="{00000000-0005-0000-0000-00000A000000}"/>
    <cellStyle name="40% - 輔色6 2" xfId="25" xr:uid="{00000000-0005-0000-0000-00000B000000}"/>
    <cellStyle name="60% - 輔色1 2" xfId="26" xr:uid="{00000000-0005-0000-0000-00000C000000}"/>
    <cellStyle name="60% - 輔色2 2" xfId="27" xr:uid="{00000000-0005-0000-0000-00000D000000}"/>
    <cellStyle name="60% - 輔色3 2" xfId="28" xr:uid="{00000000-0005-0000-0000-00000E000000}"/>
    <cellStyle name="60% - 輔色4 2" xfId="29" xr:uid="{00000000-0005-0000-0000-00000F000000}"/>
    <cellStyle name="60% - 輔色5 2" xfId="30" xr:uid="{00000000-0005-0000-0000-000010000000}"/>
    <cellStyle name="60% - 輔色6 2" xfId="31" xr:uid="{00000000-0005-0000-0000-000011000000}"/>
    <cellStyle name="Excel Built-in Explanatory Text" xfId="170" xr:uid="{FA5C5456-E0DA-46E3-A374-78A718AFC2A9}"/>
    <cellStyle name="一般" xfId="0" builtinId="0"/>
    <cellStyle name="一般 10" xfId="32" xr:uid="{00000000-0005-0000-0000-000013000000}"/>
    <cellStyle name="一般 11" xfId="33" xr:uid="{00000000-0005-0000-0000-000014000000}"/>
    <cellStyle name="一般 12" xfId="106" xr:uid="{00000000-0005-0000-0000-000015000000}"/>
    <cellStyle name="一般 13" xfId="8" xr:uid="{00000000-0005-0000-0000-000016000000}"/>
    <cellStyle name="一般 13 2" xfId="125" xr:uid="{00000000-0005-0000-0000-000017000000}"/>
    <cellStyle name="一般 14" xfId="139" xr:uid="{B9C4103D-8130-4F5B-8AA7-998BA46461D1}"/>
    <cellStyle name="一般 14 2" xfId="141" xr:uid="{B67223C2-AD80-450C-B3AF-BCCBC9DFD9D8}"/>
    <cellStyle name="一般 15" xfId="149" xr:uid="{89730728-96E3-4C4D-89D0-CDEDB079D089}"/>
    <cellStyle name="一般 16" xfId="152" xr:uid="{13C28A6D-C2A3-407F-BCED-6311D1DA761E}"/>
    <cellStyle name="一般 17" xfId="136" xr:uid="{58F7AF9A-F90A-43EF-81C4-E48F9648EEB9}"/>
    <cellStyle name="一般 18" xfId="154" xr:uid="{B7174C08-C945-45FF-BBB6-520E36125132}"/>
    <cellStyle name="一般 18 2" xfId="172" xr:uid="{2871B4A5-338A-4240-9D38-70ECF05F18EE}"/>
    <cellStyle name="一般 19" xfId="156" xr:uid="{22320CA0-5D15-48E3-A93F-FAC3B635F327}"/>
    <cellStyle name="一般 2" xfId="3" xr:uid="{00000000-0005-0000-0000-000018000000}"/>
    <cellStyle name="一般 2 2" xfId="34" xr:uid="{00000000-0005-0000-0000-000019000000}"/>
    <cellStyle name="一般 2 2 2" xfId="133" xr:uid="{42FD2662-A7D2-4B1E-9C55-8BA7D655132A}"/>
    <cellStyle name="一般 2 3" xfId="35" xr:uid="{00000000-0005-0000-0000-00001A000000}"/>
    <cellStyle name="一般 2 4" xfId="107" xr:uid="{00000000-0005-0000-0000-00001B000000}"/>
    <cellStyle name="一般 2 5" xfId="9" xr:uid="{00000000-0005-0000-0000-00001C000000}"/>
    <cellStyle name="一般 20" xfId="157" xr:uid="{4C505884-DF1F-4A18-9815-B5196BACFD98}"/>
    <cellStyle name="一般 21" xfId="158" xr:uid="{8D2F887D-FCED-49E7-BBD2-721A290B9B68}"/>
    <cellStyle name="一般 22" xfId="159" xr:uid="{EFEED083-A096-47BC-90D1-0D747543E889}"/>
    <cellStyle name="一般 23" xfId="160" xr:uid="{D93EA99B-11D8-41E6-91F7-A32778EFAE5E}"/>
    <cellStyle name="一般 24" xfId="161" xr:uid="{6AD229D4-6C15-45DE-A75F-5E00AFB36EC7}"/>
    <cellStyle name="一般 25" xfId="162" xr:uid="{4739B905-4C1A-479C-8D97-959018AA38FE}"/>
    <cellStyle name="一般 26" xfId="163" xr:uid="{E526F9C7-3034-475F-BE21-821D7E88D9AE}"/>
    <cellStyle name="一般 27" xfId="164" xr:uid="{7537C997-236C-4A6D-9886-67B2388B7CF7}"/>
    <cellStyle name="一般 28" xfId="165" xr:uid="{93B26ED2-9890-474D-9A04-A000863250D6}"/>
    <cellStyle name="一般 29" xfId="167" xr:uid="{09AB670D-0493-4267-B82B-811FB51FF658}"/>
    <cellStyle name="一般 3" xfId="4" xr:uid="{00000000-0005-0000-0000-00001D000000}"/>
    <cellStyle name="一般 3 2" xfId="36" xr:uid="{00000000-0005-0000-0000-00001E000000}"/>
    <cellStyle name="一般 3 3" xfId="135" xr:uid="{1E68687B-280D-499C-9732-CE6ECB3C9CCB}"/>
    <cellStyle name="一般 30" xfId="169" xr:uid="{861184F1-CEB4-437B-836F-8C32B3D39ED8}"/>
    <cellStyle name="一般 31" xfId="171" xr:uid="{BE42DB13-990C-40E6-BFE5-F149FFBBA043}"/>
    <cellStyle name="一般 4" xfId="5" xr:uid="{00000000-0005-0000-0000-00001F000000}"/>
    <cellStyle name="一般 4 2" xfId="37" xr:uid="{00000000-0005-0000-0000-000020000000}"/>
    <cellStyle name="一般 4 3" xfId="105" xr:uid="{00000000-0005-0000-0000-000021000000}"/>
    <cellStyle name="一般 4 4" xfId="11" xr:uid="{00000000-0005-0000-0000-000022000000}"/>
    <cellStyle name="一般 4 5" xfId="131" xr:uid="{DCB84963-5538-4912-B75B-B211BEC14E58}"/>
    <cellStyle name="一般 4 6" xfId="137" xr:uid="{64AFB7DE-DB62-4732-97C3-9ECB920204EE}"/>
    <cellStyle name="一般 4_108年都市計畫公共設施已取得面積" xfId="38" xr:uid="{00000000-0005-0000-0000-000023000000}"/>
    <cellStyle name="一般 5" xfId="7" xr:uid="{00000000-0005-0000-0000-000024000000}"/>
    <cellStyle name="一般 5 2" xfId="109" xr:uid="{00000000-0005-0000-0000-000025000000}"/>
    <cellStyle name="一般 5 3" xfId="12" xr:uid="{00000000-0005-0000-0000-000026000000}"/>
    <cellStyle name="一般 6" xfId="6" xr:uid="{00000000-0005-0000-0000-000027000000}"/>
    <cellStyle name="一般 6 2" xfId="39" xr:uid="{00000000-0005-0000-0000-000028000000}"/>
    <cellStyle name="一般 6 3" xfId="108" xr:uid="{00000000-0005-0000-0000-000029000000}"/>
    <cellStyle name="一般 6 4" xfId="13" xr:uid="{00000000-0005-0000-0000-00002A000000}"/>
    <cellStyle name="一般 7" xfId="40" xr:uid="{00000000-0005-0000-0000-00002B000000}"/>
    <cellStyle name="一般 8" xfId="41" xr:uid="{00000000-0005-0000-0000-00002C000000}"/>
    <cellStyle name="一般 9" xfId="42" xr:uid="{00000000-0005-0000-0000-00002D000000}"/>
    <cellStyle name="一般_11320801" xfId="129" xr:uid="{4322B47D-8AB7-4D75-95FA-789ADB61FB59}"/>
    <cellStyle name="一般_1836-01-21身心障礙者居家照顧服務成果(96增)" xfId="132" xr:uid="{AEA92500-5E1F-4880-9628-EFB63C45B003}"/>
    <cellStyle name="一般_8508_1" xfId="130" xr:uid="{AA7B46C6-9794-4BB2-BAD6-DA40F740CC5C}"/>
    <cellStyle name="一般_86_縣市戶政報表程式0516" xfId="150" xr:uid="{904E2894-7EA1-490D-954E-E79613168BBD}"/>
    <cellStyle name="一般_86_縣市戶政報表程式0516 2" xfId="138" xr:uid="{AB00B9DA-4FE0-4377-A038-6939373EFC95}"/>
    <cellStyle name="一般_f100-07" xfId="155" xr:uid="{9BB1AFDA-AB62-41F4-91E7-06374BE3180B}"/>
    <cellStyle name="一般_f100-14" xfId="168" xr:uid="{6B50ACF7-0A7B-4253-A4F4-D0EB1FE08EE7}"/>
    <cellStyle name="一般_Sheet1" xfId="1" xr:uid="{00000000-0005-0000-0000-00002E000000}"/>
    <cellStyle name="一般_Sheet1 2" xfId="166" xr:uid="{731CBFDB-102B-4618-9469-D91647D753B7}"/>
    <cellStyle name="一般_Sheet1_1112-06-01-3__鄉(鎮、市)各級租佃委員會調解調處案件" xfId="134" xr:uid="{03DF29D9-43AE-4FA2-84C3-5861AD121BB5}"/>
    <cellStyle name="一般_天然災害水土保持年報修" xfId="146" xr:uid="{05EB4A07-4D35-4B3B-A796-71798CFD2909}"/>
    <cellStyle name="一般_戶口數_縣市戶政報表程式0516" xfId="153" xr:uid="{31A73017-A6E3-4B02-ACAF-1FDFDF2BE096}"/>
    <cellStyle name="一般_垃圾水肥修正案" xfId="128" xr:uid="{D79BDF91-7C55-4A6B-A34A-624C58AEBF6D}"/>
    <cellStyle name="一般_治山防 洪整體治理工程 修" xfId="140" xr:uid="{BDCA6E7E-91B8-40F2-B319-0D438AE63FFE}"/>
    <cellStyle name="一般_治山防 洪整體治理工程 修 2" xfId="145" xr:uid="{9A6CA84B-BBC0-4CEF-A4D0-5D5AF29E09ED}"/>
    <cellStyle name="一般_婚姻_縣市戶政報表程式0516" xfId="151" xr:uid="{DBCE65E3-08C2-4B1C-91A8-CC28C91726AC}"/>
    <cellStyle name="一般_經費統計修" xfId="143" xr:uid="{E955AAB1-3DF1-4717-B3DF-E51A3EAA049B}"/>
    <cellStyle name="一般_經費統計修 2" xfId="148" xr:uid="{4C7F68CA-57C8-41E6-BFD1-BFED9674B162}"/>
    <cellStyle name="一般_農路修" xfId="144" xr:uid="{204FF613-5963-4E9F-A497-67B84D0A37D5}"/>
    <cellStyle name="千分位" xfId="126" builtinId="3"/>
    <cellStyle name="千分位 2" xfId="43" xr:uid="{00000000-0005-0000-0000-00002F000000}"/>
    <cellStyle name="千分位 2 2" xfId="44" xr:uid="{00000000-0005-0000-0000-000030000000}"/>
    <cellStyle name="千分位 2 2 2" xfId="45" xr:uid="{00000000-0005-0000-0000-000031000000}"/>
    <cellStyle name="千分位 3" xfId="46" xr:uid="{00000000-0005-0000-0000-000032000000}"/>
    <cellStyle name="千分位 3 2" xfId="47" xr:uid="{00000000-0005-0000-0000-000033000000}"/>
    <cellStyle name="千分位 4" xfId="48" xr:uid="{00000000-0005-0000-0000-000034000000}"/>
    <cellStyle name="千分位 5" xfId="49" xr:uid="{00000000-0005-0000-0000-000035000000}"/>
    <cellStyle name="千分位 6" xfId="50" xr:uid="{00000000-0005-0000-0000-000036000000}"/>
    <cellStyle name="千分位 7" xfId="142" xr:uid="{2C1F2DD8-700C-4B4D-BAE0-F04FADC55E5A}"/>
    <cellStyle name="千分位 8" xfId="147" xr:uid="{99F2434D-7969-4B22-B49C-34BC6B2FE001}"/>
    <cellStyle name="中等 2" xfId="51" xr:uid="{00000000-0005-0000-0000-000037000000}"/>
    <cellStyle name="合計 2" xfId="52" xr:uid="{00000000-0005-0000-0000-000038000000}"/>
    <cellStyle name="合計 2 2" xfId="114" xr:uid="{00000000-0005-0000-0000-000039000000}"/>
    <cellStyle name="合計 2 2 2" xfId="120" xr:uid="{00000000-0005-0000-0000-00003A000000}"/>
    <cellStyle name="合計 2 3" xfId="113" xr:uid="{00000000-0005-0000-0000-00003B000000}"/>
    <cellStyle name="好 2" xfId="53" xr:uid="{00000000-0005-0000-0000-00003C000000}"/>
    <cellStyle name="好_108年都市計畫公共設施已取得面積" xfId="54" xr:uid="{00000000-0005-0000-0000-00003D000000}"/>
    <cellStyle name="好_108年都市計畫公共設施已取得面積_1" xfId="55" xr:uid="{00000000-0005-0000-0000-00003E000000}"/>
    <cellStyle name="好_1821-05-04照顧中低收入戶概況" xfId="56" xr:uid="{00000000-0005-0000-0000-00003F000000}"/>
    <cellStyle name="好_1821-05-05中低收入戶數及人數按年齡別分" xfId="57" xr:uid="{00000000-0005-0000-0000-000040000000}"/>
    <cellStyle name="好_1836-01-13身心障礙者社區支持服務成果" xfId="58" xr:uid="{00000000-0005-0000-0000-000041000000}"/>
    <cellStyle name="好_1840-01-01-2推行社區發展工作概況(修正版)1010605" xfId="59" xr:uid="{00000000-0005-0000-0000-000042000000}"/>
    <cellStyle name="好_2922-01-03內政部直轄工商自由職業團體數及異動數" xfId="60" xr:uid="{00000000-0005-0000-0000-000043000000}"/>
    <cellStyle name="好_2922-01-04全國性社會團體數及異動數" xfId="61" xr:uid="{00000000-0005-0000-0000-000044000000}"/>
    <cellStyle name="好_Book2" xfId="62" xr:uid="{00000000-0005-0000-0000-000045000000}"/>
    <cellStyle name="好_一級身障" xfId="63" xr:uid="{00000000-0005-0000-0000-000046000000}"/>
    <cellStyle name="好_一級報表程式1020508" xfId="64" xr:uid="{00000000-0005-0000-0000-000047000000}"/>
    <cellStyle name="好_一級報表程式1020703" xfId="65" xr:uid="{00000000-0005-0000-0000-000048000000}"/>
    <cellStyle name="好_本部報表程式" xfId="66" xr:uid="{00000000-0005-0000-0000-000049000000}"/>
    <cellStyle name="百分比 2" xfId="67" xr:uid="{00000000-0005-0000-0000-00004A000000}"/>
    <cellStyle name="計算方式 2" xfId="68" xr:uid="{00000000-0005-0000-0000-00004B000000}"/>
    <cellStyle name="計算方式 2 2" xfId="115" xr:uid="{00000000-0005-0000-0000-00004C000000}"/>
    <cellStyle name="計算方式 2 2 2" xfId="121" xr:uid="{00000000-0005-0000-0000-00004D000000}"/>
    <cellStyle name="計算方式 2 3" xfId="112" xr:uid="{00000000-0005-0000-0000-00004E000000}"/>
    <cellStyle name="貨幣 2" xfId="69" xr:uid="{00000000-0005-0000-0000-00004F000000}"/>
    <cellStyle name="貨幣 2 2" xfId="70" xr:uid="{00000000-0005-0000-0000-000050000000}"/>
    <cellStyle name="貨幣[0]_85fya初" xfId="71" xr:uid="{00000000-0005-0000-0000-000051000000}"/>
    <cellStyle name="連結的儲存格 2" xfId="72" xr:uid="{00000000-0005-0000-0000-000052000000}"/>
    <cellStyle name="備註 2" xfId="73" xr:uid="{00000000-0005-0000-0000-000053000000}"/>
    <cellStyle name="備註 2 2" xfId="116" xr:uid="{00000000-0005-0000-0000-000054000000}"/>
    <cellStyle name="備註 2 2 2" xfId="122" xr:uid="{00000000-0005-0000-0000-000055000000}"/>
    <cellStyle name="備註 2 3" xfId="111" xr:uid="{00000000-0005-0000-0000-000056000000}"/>
    <cellStyle name="超連結" xfId="2" builtinId="8"/>
    <cellStyle name="超連結 2" xfId="10" xr:uid="{00000000-0005-0000-0000-000058000000}"/>
    <cellStyle name="超連結 3" xfId="74" xr:uid="{00000000-0005-0000-0000-000059000000}"/>
    <cellStyle name="超連結 4" xfId="127" xr:uid="{FF1622F2-CF24-48D4-B8B5-92457FBE9618}"/>
    <cellStyle name="說明文字 2" xfId="75" xr:uid="{00000000-0005-0000-0000-00005A000000}"/>
    <cellStyle name="輔色1 2" xfId="76" xr:uid="{00000000-0005-0000-0000-00005B000000}"/>
    <cellStyle name="輔色2 2" xfId="77" xr:uid="{00000000-0005-0000-0000-00005C000000}"/>
    <cellStyle name="輔色3 2" xfId="78" xr:uid="{00000000-0005-0000-0000-00005D000000}"/>
    <cellStyle name="輔色4 2" xfId="79" xr:uid="{00000000-0005-0000-0000-00005E000000}"/>
    <cellStyle name="輔色5 2" xfId="80" xr:uid="{00000000-0005-0000-0000-00005F000000}"/>
    <cellStyle name="輔色6 2" xfId="81" xr:uid="{00000000-0005-0000-0000-000060000000}"/>
    <cellStyle name="標題 1 2" xfId="82" xr:uid="{00000000-0005-0000-0000-000061000000}"/>
    <cellStyle name="標題 2 2" xfId="83" xr:uid="{00000000-0005-0000-0000-000062000000}"/>
    <cellStyle name="標題 3 2" xfId="84" xr:uid="{00000000-0005-0000-0000-000063000000}"/>
    <cellStyle name="標題 4 2" xfId="85" xr:uid="{00000000-0005-0000-0000-000064000000}"/>
    <cellStyle name="標題 5" xfId="86" xr:uid="{00000000-0005-0000-0000-000065000000}"/>
    <cellStyle name="輸入 2" xfId="87" xr:uid="{00000000-0005-0000-0000-000066000000}"/>
    <cellStyle name="輸入 2 2" xfId="117" xr:uid="{00000000-0005-0000-0000-000067000000}"/>
    <cellStyle name="輸入 2 2 2" xfId="123" xr:uid="{00000000-0005-0000-0000-000068000000}"/>
    <cellStyle name="輸入 2 3" xfId="110" xr:uid="{00000000-0005-0000-0000-000069000000}"/>
    <cellStyle name="輸出 2" xfId="88" xr:uid="{00000000-0005-0000-0000-00006A000000}"/>
    <cellStyle name="輸出 2 2" xfId="118" xr:uid="{00000000-0005-0000-0000-00006B000000}"/>
    <cellStyle name="輸出 2 2 2" xfId="124" xr:uid="{00000000-0005-0000-0000-00006C000000}"/>
    <cellStyle name="輸出 2 3" xfId="119" xr:uid="{00000000-0005-0000-0000-00006D000000}"/>
    <cellStyle name="檢查儲存格 2" xfId="89" xr:uid="{00000000-0005-0000-0000-00006E000000}"/>
    <cellStyle name="壞 2" xfId="90" xr:uid="{00000000-0005-0000-0000-00006F000000}"/>
    <cellStyle name="壞_108年都市計畫公共設施已取得面積" xfId="91" xr:uid="{00000000-0005-0000-0000-000070000000}"/>
    <cellStyle name="壞_108年都市計畫公共設施已取得面積_1" xfId="92" xr:uid="{00000000-0005-0000-0000-000071000000}"/>
    <cellStyle name="壞_1821-05-04照顧中低收入戶概況" xfId="93" xr:uid="{00000000-0005-0000-0000-000072000000}"/>
    <cellStyle name="壞_1821-05-05中低收入戶數及人數按年齡別分" xfId="94" xr:uid="{00000000-0005-0000-0000-000073000000}"/>
    <cellStyle name="壞_1836-01-13身心障礙者社區支持服務成果" xfId="95" xr:uid="{00000000-0005-0000-0000-000074000000}"/>
    <cellStyle name="壞_1840-01-01-2推行社區發展工作概況(修正版)1010605" xfId="96" xr:uid="{00000000-0005-0000-0000-000075000000}"/>
    <cellStyle name="壞_2922-01-03內政部直轄工商自由職業團體數及異動數" xfId="97" xr:uid="{00000000-0005-0000-0000-000076000000}"/>
    <cellStyle name="壞_2922-01-04全國性社會團體數及異動數" xfId="98" xr:uid="{00000000-0005-0000-0000-000077000000}"/>
    <cellStyle name="壞_Book2" xfId="99" xr:uid="{00000000-0005-0000-0000-000078000000}"/>
    <cellStyle name="壞_一級身障" xfId="100" xr:uid="{00000000-0005-0000-0000-000079000000}"/>
    <cellStyle name="壞_一級報表程式1020508" xfId="101" xr:uid="{00000000-0005-0000-0000-00007A000000}"/>
    <cellStyle name="壞_一級報表程式1020703" xfId="102" xr:uid="{00000000-0005-0000-0000-00007B000000}"/>
    <cellStyle name="壞_本部報表程式" xfId="103" xr:uid="{00000000-0005-0000-0000-00007C000000}"/>
    <cellStyle name="警告文字 2" xfId="104" xr:uid="{00000000-0005-0000-0000-00007D000000}"/>
  </cellStyles>
  <dxfs count="0"/>
  <tableStyles count="0" defaultTableStyle="TableStyleMedium9" defaultPivotStyle="PivotStyleLight16"/>
  <colors>
    <mruColors>
      <color rgb="FFCCFFFF"/>
      <color rgb="FFFFF7FF"/>
      <color rgb="FFE5E5FF"/>
      <color rgb="FFDDFFF9"/>
      <color rgb="FFC9FFF5"/>
      <color rgb="FFECECE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5" Type="http://schemas.openxmlformats.org/officeDocument/2006/relationships/worksheet" Target="worksheets/sheet5.xml"/><Relationship Id="rId61" Type="http://schemas.openxmlformats.org/officeDocument/2006/relationships/externalLink" Target="externalLinks/externalLink2.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externalLink" Target="externalLinks/externalLink1.xml"/><Relationship Id="rId65"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s>
</file>

<file path=xl/drawings/drawing1.xml><?xml version="1.0" encoding="utf-8"?>
<xdr:wsDr xmlns:xdr="http://schemas.openxmlformats.org/drawingml/2006/spreadsheetDrawing" xmlns:a="http://schemas.openxmlformats.org/drawingml/2006/main">
  <xdr:twoCellAnchor>
    <xdr:from>
      <xdr:col>4</xdr:col>
      <xdr:colOff>0</xdr:colOff>
      <xdr:row>13</xdr:row>
      <xdr:rowOff>0</xdr:rowOff>
    </xdr:from>
    <xdr:to>
      <xdr:col>4</xdr:col>
      <xdr:colOff>0</xdr:colOff>
      <xdr:row>13</xdr:row>
      <xdr:rowOff>0</xdr:rowOff>
    </xdr:to>
    <xdr:sp macro="" textlink="">
      <xdr:nvSpPr>
        <xdr:cNvPr id="2" name="Text Box 1">
          <a:extLst>
            <a:ext uri="{FF2B5EF4-FFF2-40B4-BE49-F238E27FC236}">
              <a16:creationId xmlns:a16="http://schemas.microsoft.com/office/drawing/2014/main" id="{D7B6C2C8-460E-4A07-B38F-EB0FE2EE7DF2}"/>
            </a:ext>
          </a:extLst>
        </xdr:cNvPr>
        <xdr:cNvSpPr txBox="1">
          <a:spLocks noChangeArrowheads="1"/>
        </xdr:cNvSpPr>
      </xdr:nvSpPr>
      <xdr:spPr bwMode="auto">
        <a:xfrm>
          <a:off x="3642360" y="64465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3" name="Text Box 2">
          <a:extLst>
            <a:ext uri="{FF2B5EF4-FFF2-40B4-BE49-F238E27FC236}">
              <a16:creationId xmlns:a16="http://schemas.microsoft.com/office/drawing/2014/main" id="{F7BA58E6-8717-432A-8C97-4010BD6B0555}"/>
            </a:ext>
          </a:extLst>
        </xdr:cNvPr>
        <xdr:cNvSpPr txBox="1">
          <a:spLocks noChangeArrowheads="1"/>
        </xdr:cNvSpPr>
      </xdr:nvSpPr>
      <xdr:spPr bwMode="auto">
        <a:xfrm>
          <a:off x="3642360" y="64465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4" name="Text Box 50">
          <a:extLst>
            <a:ext uri="{FF2B5EF4-FFF2-40B4-BE49-F238E27FC236}">
              <a16:creationId xmlns:a16="http://schemas.microsoft.com/office/drawing/2014/main" id="{E94E22DA-3D9E-4223-94D6-D710CD7B8AEC}"/>
            </a:ext>
          </a:extLst>
        </xdr:cNvPr>
        <xdr:cNvSpPr txBox="1">
          <a:spLocks noChangeArrowheads="1"/>
        </xdr:cNvSpPr>
      </xdr:nvSpPr>
      <xdr:spPr bwMode="auto">
        <a:xfrm>
          <a:off x="3642360" y="64465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5" name="Text Box 51">
          <a:extLst>
            <a:ext uri="{FF2B5EF4-FFF2-40B4-BE49-F238E27FC236}">
              <a16:creationId xmlns:a16="http://schemas.microsoft.com/office/drawing/2014/main" id="{621B3E62-7F9D-4673-B965-B3AB8609AF65}"/>
            </a:ext>
          </a:extLst>
        </xdr:cNvPr>
        <xdr:cNvSpPr txBox="1">
          <a:spLocks noChangeArrowheads="1"/>
        </xdr:cNvSpPr>
      </xdr:nvSpPr>
      <xdr:spPr bwMode="auto">
        <a:xfrm>
          <a:off x="3642360" y="64465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editAs="oneCell">
    <xdr:from>
      <xdr:col>9</xdr:col>
      <xdr:colOff>51487</xdr:colOff>
      <xdr:row>5</xdr:row>
      <xdr:rowOff>14759</xdr:rowOff>
    </xdr:from>
    <xdr:to>
      <xdr:col>11</xdr:col>
      <xdr:colOff>825055</xdr:colOff>
      <xdr:row>5</xdr:row>
      <xdr:rowOff>275653</xdr:rowOff>
    </xdr:to>
    <xdr:sp macro="" textlink="">
      <xdr:nvSpPr>
        <xdr:cNvPr id="6" name="報表類別">
          <a:extLst>
            <a:ext uri="{FF2B5EF4-FFF2-40B4-BE49-F238E27FC236}">
              <a16:creationId xmlns:a16="http://schemas.microsoft.com/office/drawing/2014/main" id="{19C6FCD4-35A3-4F6E-BE40-35777B7C8961}"/>
            </a:ext>
          </a:extLst>
        </xdr:cNvPr>
        <xdr:cNvSpPr>
          <a:spLocks noChangeArrowheads="1"/>
        </xdr:cNvSpPr>
      </xdr:nvSpPr>
      <xdr:spPr bwMode="auto">
        <a:xfrm>
          <a:off x="7999147" y="1157759"/>
          <a:ext cx="2495688" cy="26089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19050">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r" rtl="0">
            <a:defRPr sz="1000"/>
          </a:pPr>
          <a:r>
            <a:rPr lang="zh-TW" altLang="en-US" sz="1200" b="0" i="0" u="none" strike="noStrike" baseline="0">
              <a:solidFill>
                <a:srgbClr val="000000"/>
              </a:solidFill>
              <a:latin typeface="標楷體"/>
              <a:ea typeface="標楷體"/>
            </a:rPr>
            <a:t>單位：個</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7" name="Text Box 70">
          <a:extLst>
            <a:ext uri="{FF2B5EF4-FFF2-40B4-BE49-F238E27FC236}">
              <a16:creationId xmlns:a16="http://schemas.microsoft.com/office/drawing/2014/main" id="{7C620D7C-DE1C-4B62-A6F0-4A4698F409C0}"/>
            </a:ext>
          </a:extLst>
        </xdr:cNvPr>
        <xdr:cNvSpPr txBox="1">
          <a:spLocks noChangeArrowheads="1"/>
        </xdr:cNvSpPr>
      </xdr:nvSpPr>
      <xdr:spPr bwMode="auto">
        <a:xfrm>
          <a:off x="3642360" y="64465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8" name="Text Box 71">
          <a:extLst>
            <a:ext uri="{FF2B5EF4-FFF2-40B4-BE49-F238E27FC236}">
              <a16:creationId xmlns:a16="http://schemas.microsoft.com/office/drawing/2014/main" id="{FABB5D3D-08C4-4988-8760-CD4335A7AFE6}"/>
            </a:ext>
          </a:extLst>
        </xdr:cNvPr>
        <xdr:cNvSpPr txBox="1">
          <a:spLocks noChangeArrowheads="1"/>
        </xdr:cNvSpPr>
      </xdr:nvSpPr>
      <xdr:spPr bwMode="auto">
        <a:xfrm>
          <a:off x="3642360" y="64465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9" name="Text Box 72">
          <a:extLst>
            <a:ext uri="{FF2B5EF4-FFF2-40B4-BE49-F238E27FC236}">
              <a16:creationId xmlns:a16="http://schemas.microsoft.com/office/drawing/2014/main" id="{CF1A5583-5F25-4361-AFCA-8B21AC6FCB04}"/>
            </a:ext>
          </a:extLst>
        </xdr:cNvPr>
        <xdr:cNvSpPr txBox="1">
          <a:spLocks noChangeArrowheads="1"/>
        </xdr:cNvSpPr>
      </xdr:nvSpPr>
      <xdr:spPr bwMode="auto">
        <a:xfrm>
          <a:off x="3642360" y="64465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10" name="Text Box 73">
          <a:extLst>
            <a:ext uri="{FF2B5EF4-FFF2-40B4-BE49-F238E27FC236}">
              <a16:creationId xmlns:a16="http://schemas.microsoft.com/office/drawing/2014/main" id="{5BF4D1D9-9A63-4450-8F0A-2083BD12C504}"/>
            </a:ext>
          </a:extLst>
        </xdr:cNvPr>
        <xdr:cNvSpPr txBox="1">
          <a:spLocks noChangeArrowheads="1"/>
        </xdr:cNvSpPr>
      </xdr:nvSpPr>
      <xdr:spPr bwMode="auto">
        <a:xfrm>
          <a:off x="3642360" y="64465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4</xdr:col>
      <xdr:colOff>0</xdr:colOff>
      <xdr:row>13</xdr:row>
      <xdr:rowOff>0</xdr:rowOff>
    </xdr:from>
    <xdr:to>
      <xdr:col>4</xdr:col>
      <xdr:colOff>0</xdr:colOff>
      <xdr:row>13</xdr:row>
      <xdr:rowOff>0</xdr:rowOff>
    </xdr:to>
    <xdr:sp macro="" textlink="">
      <xdr:nvSpPr>
        <xdr:cNvPr id="2" name="Text Box 1">
          <a:extLst>
            <a:ext uri="{FF2B5EF4-FFF2-40B4-BE49-F238E27FC236}">
              <a16:creationId xmlns:a16="http://schemas.microsoft.com/office/drawing/2014/main" id="{1C26844E-4FB2-483F-8724-2571D922CE24}"/>
            </a:ext>
          </a:extLst>
        </xdr:cNvPr>
        <xdr:cNvSpPr txBox="1">
          <a:spLocks noChangeArrowheads="1"/>
        </xdr:cNvSpPr>
      </xdr:nvSpPr>
      <xdr:spPr bwMode="auto">
        <a:xfrm>
          <a:off x="5128260" y="46558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3" name="Text Box 2">
          <a:extLst>
            <a:ext uri="{FF2B5EF4-FFF2-40B4-BE49-F238E27FC236}">
              <a16:creationId xmlns:a16="http://schemas.microsoft.com/office/drawing/2014/main" id="{6A1F9A55-0F3E-4BB7-86AB-E087DA0778C9}"/>
            </a:ext>
          </a:extLst>
        </xdr:cNvPr>
        <xdr:cNvSpPr txBox="1">
          <a:spLocks noChangeArrowheads="1"/>
        </xdr:cNvSpPr>
      </xdr:nvSpPr>
      <xdr:spPr bwMode="auto">
        <a:xfrm>
          <a:off x="5128260" y="46558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4" name="Text Box 50">
          <a:extLst>
            <a:ext uri="{FF2B5EF4-FFF2-40B4-BE49-F238E27FC236}">
              <a16:creationId xmlns:a16="http://schemas.microsoft.com/office/drawing/2014/main" id="{22C0F58E-2CD6-487E-ABB8-946A41F2779D}"/>
            </a:ext>
          </a:extLst>
        </xdr:cNvPr>
        <xdr:cNvSpPr txBox="1">
          <a:spLocks noChangeArrowheads="1"/>
        </xdr:cNvSpPr>
      </xdr:nvSpPr>
      <xdr:spPr bwMode="auto">
        <a:xfrm>
          <a:off x="5128260" y="46558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5" name="Text Box 51">
          <a:extLst>
            <a:ext uri="{FF2B5EF4-FFF2-40B4-BE49-F238E27FC236}">
              <a16:creationId xmlns:a16="http://schemas.microsoft.com/office/drawing/2014/main" id="{74DD1328-358B-4786-803B-4935940B5795}"/>
            </a:ext>
          </a:extLst>
        </xdr:cNvPr>
        <xdr:cNvSpPr txBox="1">
          <a:spLocks noChangeArrowheads="1"/>
        </xdr:cNvSpPr>
      </xdr:nvSpPr>
      <xdr:spPr bwMode="auto">
        <a:xfrm>
          <a:off x="5128260" y="46558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6" name="Text Box 70">
          <a:extLst>
            <a:ext uri="{FF2B5EF4-FFF2-40B4-BE49-F238E27FC236}">
              <a16:creationId xmlns:a16="http://schemas.microsoft.com/office/drawing/2014/main" id="{CBF20EE3-48B1-49F4-93A7-DD4E09BDC5F2}"/>
            </a:ext>
          </a:extLst>
        </xdr:cNvPr>
        <xdr:cNvSpPr txBox="1">
          <a:spLocks noChangeArrowheads="1"/>
        </xdr:cNvSpPr>
      </xdr:nvSpPr>
      <xdr:spPr bwMode="auto">
        <a:xfrm>
          <a:off x="5128260" y="46558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7" name="Text Box 71">
          <a:extLst>
            <a:ext uri="{FF2B5EF4-FFF2-40B4-BE49-F238E27FC236}">
              <a16:creationId xmlns:a16="http://schemas.microsoft.com/office/drawing/2014/main" id="{34D4BA20-CE57-49C0-818D-8A8677A8A1DE}"/>
            </a:ext>
          </a:extLst>
        </xdr:cNvPr>
        <xdr:cNvSpPr txBox="1">
          <a:spLocks noChangeArrowheads="1"/>
        </xdr:cNvSpPr>
      </xdr:nvSpPr>
      <xdr:spPr bwMode="auto">
        <a:xfrm>
          <a:off x="5128260" y="46558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8" name="Text Box 72">
          <a:extLst>
            <a:ext uri="{FF2B5EF4-FFF2-40B4-BE49-F238E27FC236}">
              <a16:creationId xmlns:a16="http://schemas.microsoft.com/office/drawing/2014/main" id="{B8BF1485-DFE9-4AE3-A4CB-47699D28A2F3}"/>
            </a:ext>
          </a:extLst>
        </xdr:cNvPr>
        <xdr:cNvSpPr txBox="1">
          <a:spLocks noChangeArrowheads="1"/>
        </xdr:cNvSpPr>
      </xdr:nvSpPr>
      <xdr:spPr bwMode="auto">
        <a:xfrm>
          <a:off x="5128260" y="46558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9" name="Text Box 73">
          <a:extLst>
            <a:ext uri="{FF2B5EF4-FFF2-40B4-BE49-F238E27FC236}">
              <a16:creationId xmlns:a16="http://schemas.microsoft.com/office/drawing/2014/main" id="{77AEB203-BA21-4D89-BC84-9C4004BDD2F6}"/>
            </a:ext>
          </a:extLst>
        </xdr:cNvPr>
        <xdr:cNvSpPr txBox="1">
          <a:spLocks noChangeArrowheads="1"/>
        </xdr:cNvSpPr>
      </xdr:nvSpPr>
      <xdr:spPr bwMode="auto">
        <a:xfrm>
          <a:off x="5128260" y="46558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6</xdr:col>
      <xdr:colOff>190500</xdr:colOff>
      <xdr:row>5</xdr:row>
      <xdr:rowOff>13607</xdr:rowOff>
    </xdr:from>
    <xdr:to>
      <xdr:col>7</xdr:col>
      <xdr:colOff>1377662</xdr:colOff>
      <xdr:row>5</xdr:row>
      <xdr:rowOff>278566</xdr:rowOff>
    </xdr:to>
    <xdr:sp macro="" textlink="">
      <xdr:nvSpPr>
        <xdr:cNvPr id="10" name="報表類別">
          <a:extLst>
            <a:ext uri="{FF2B5EF4-FFF2-40B4-BE49-F238E27FC236}">
              <a16:creationId xmlns:a16="http://schemas.microsoft.com/office/drawing/2014/main" id="{D3F5B7C8-55A3-4378-8DB7-90DF922775A2}"/>
            </a:ext>
          </a:extLst>
        </xdr:cNvPr>
        <xdr:cNvSpPr>
          <a:spLocks noChangeArrowheads="1"/>
        </xdr:cNvSpPr>
      </xdr:nvSpPr>
      <xdr:spPr bwMode="auto">
        <a:xfrm>
          <a:off x="8016240" y="1156607"/>
          <a:ext cx="2505422" cy="2649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19050">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r" rtl="0">
            <a:defRPr sz="1000"/>
          </a:pPr>
          <a:r>
            <a:rPr lang="zh-TW" altLang="en-US" sz="1200" b="0" i="0" u="none" strike="noStrike" baseline="0">
              <a:solidFill>
                <a:sysClr val="windowText" lastClr="000000"/>
              </a:solidFill>
              <a:latin typeface="標楷體"/>
              <a:ea typeface="標楷體"/>
            </a:rPr>
            <a:t>單位：個</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4</xdr:col>
      <xdr:colOff>0</xdr:colOff>
      <xdr:row>11</xdr:row>
      <xdr:rowOff>0</xdr:rowOff>
    </xdr:from>
    <xdr:to>
      <xdr:col>4</xdr:col>
      <xdr:colOff>0</xdr:colOff>
      <xdr:row>11</xdr:row>
      <xdr:rowOff>0</xdr:rowOff>
    </xdr:to>
    <xdr:sp macro="" textlink="">
      <xdr:nvSpPr>
        <xdr:cNvPr id="2" name="Text Box 1">
          <a:extLst>
            <a:ext uri="{FF2B5EF4-FFF2-40B4-BE49-F238E27FC236}">
              <a16:creationId xmlns:a16="http://schemas.microsoft.com/office/drawing/2014/main" id="{11C2E243-8D2C-48D1-A7A0-55303CF08571}"/>
            </a:ext>
          </a:extLst>
        </xdr:cNvPr>
        <xdr:cNvSpPr txBox="1">
          <a:spLocks noChangeArrowheads="1"/>
        </xdr:cNvSpPr>
      </xdr:nvSpPr>
      <xdr:spPr bwMode="auto">
        <a:xfrm>
          <a:off x="8084820" y="4572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3" name="Text Box 2">
          <a:extLst>
            <a:ext uri="{FF2B5EF4-FFF2-40B4-BE49-F238E27FC236}">
              <a16:creationId xmlns:a16="http://schemas.microsoft.com/office/drawing/2014/main" id="{6071BB04-1CAB-4F6E-BFA2-07F3ECEB9265}"/>
            </a:ext>
          </a:extLst>
        </xdr:cNvPr>
        <xdr:cNvSpPr txBox="1">
          <a:spLocks noChangeArrowheads="1"/>
        </xdr:cNvSpPr>
      </xdr:nvSpPr>
      <xdr:spPr bwMode="auto">
        <a:xfrm>
          <a:off x="8084820" y="4572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4" name="Text Box 50">
          <a:extLst>
            <a:ext uri="{FF2B5EF4-FFF2-40B4-BE49-F238E27FC236}">
              <a16:creationId xmlns:a16="http://schemas.microsoft.com/office/drawing/2014/main" id="{9E1BDE21-BD26-4439-93FD-3F749D733D5F}"/>
            </a:ext>
          </a:extLst>
        </xdr:cNvPr>
        <xdr:cNvSpPr txBox="1">
          <a:spLocks noChangeArrowheads="1"/>
        </xdr:cNvSpPr>
      </xdr:nvSpPr>
      <xdr:spPr bwMode="auto">
        <a:xfrm>
          <a:off x="8084820" y="4572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5" name="Text Box 51">
          <a:extLst>
            <a:ext uri="{FF2B5EF4-FFF2-40B4-BE49-F238E27FC236}">
              <a16:creationId xmlns:a16="http://schemas.microsoft.com/office/drawing/2014/main" id="{1BC13A04-0C38-4211-B179-D64CBE14A6A6}"/>
            </a:ext>
          </a:extLst>
        </xdr:cNvPr>
        <xdr:cNvSpPr txBox="1">
          <a:spLocks noChangeArrowheads="1"/>
        </xdr:cNvSpPr>
      </xdr:nvSpPr>
      <xdr:spPr bwMode="auto">
        <a:xfrm>
          <a:off x="8084820" y="4572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6" name="Text Box 70">
          <a:extLst>
            <a:ext uri="{FF2B5EF4-FFF2-40B4-BE49-F238E27FC236}">
              <a16:creationId xmlns:a16="http://schemas.microsoft.com/office/drawing/2014/main" id="{11037A31-BA1A-45D0-916A-512FAA9ED05E}"/>
            </a:ext>
          </a:extLst>
        </xdr:cNvPr>
        <xdr:cNvSpPr txBox="1">
          <a:spLocks noChangeArrowheads="1"/>
        </xdr:cNvSpPr>
      </xdr:nvSpPr>
      <xdr:spPr bwMode="auto">
        <a:xfrm>
          <a:off x="8084820" y="4572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7" name="Text Box 71">
          <a:extLst>
            <a:ext uri="{FF2B5EF4-FFF2-40B4-BE49-F238E27FC236}">
              <a16:creationId xmlns:a16="http://schemas.microsoft.com/office/drawing/2014/main" id="{F8242797-093E-4833-ADE7-11C99717EC3F}"/>
            </a:ext>
          </a:extLst>
        </xdr:cNvPr>
        <xdr:cNvSpPr txBox="1">
          <a:spLocks noChangeArrowheads="1"/>
        </xdr:cNvSpPr>
      </xdr:nvSpPr>
      <xdr:spPr bwMode="auto">
        <a:xfrm>
          <a:off x="8084820" y="4572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8" name="Text Box 72">
          <a:extLst>
            <a:ext uri="{FF2B5EF4-FFF2-40B4-BE49-F238E27FC236}">
              <a16:creationId xmlns:a16="http://schemas.microsoft.com/office/drawing/2014/main" id="{5302812E-4CE7-4EC3-823F-BB9952534ACC}"/>
            </a:ext>
          </a:extLst>
        </xdr:cNvPr>
        <xdr:cNvSpPr txBox="1">
          <a:spLocks noChangeArrowheads="1"/>
        </xdr:cNvSpPr>
      </xdr:nvSpPr>
      <xdr:spPr bwMode="auto">
        <a:xfrm>
          <a:off x="8084820" y="4572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9" name="Text Box 73">
          <a:extLst>
            <a:ext uri="{FF2B5EF4-FFF2-40B4-BE49-F238E27FC236}">
              <a16:creationId xmlns:a16="http://schemas.microsoft.com/office/drawing/2014/main" id="{3E1E79A3-B7CC-45CB-B59E-EBF90BD6C24A}"/>
            </a:ext>
          </a:extLst>
        </xdr:cNvPr>
        <xdr:cNvSpPr txBox="1">
          <a:spLocks noChangeArrowheads="1"/>
        </xdr:cNvSpPr>
      </xdr:nvSpPr>
      <xdr:spPr bwMode="auto">
        <a:xfrm>
          <a:off x="8084820" y="4572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5</xdr:col>
      <xdr:colOff>730250</xdr:colOff>
      <xdr:row>5</xdr:row>
      <xdr:rowOff>31750</xdr:rowOff>
    </xdr:from>
    <xdr:to>
      <xdr:col>5</xdr:col>
      <xdr:colOff>1390320</xdr:colOff>
      <xdr:row>5</xdr:row>
      <xdr:rowOff>285678</xdr:rowOff>
    </xdr:to>
    <xdr:sp macro="" textlink="">
      <xdr:nvSpPr>
        <xdr:cNvPr id="10" name="報表類別">
          <a:extLst>
            <a:ext uri="{FF2B5EF4-FFF2-40B4-BE49-F238E27FC236}">
              <a16:creationId xmlns:a16="http://schemas.microsoft.com/office/drawing/2014/main" id="{7DF49FFC-A5A1-4EA6-AF3B-7F0E12BAB209}"/>
            </a:ext>
          </a:extLst>
        </xdr:cNvPr>
        <xdr:cNvSpPr>
          <a:spLocks noChangeArrowheads="1"/>
        </xdr:cNvSpPr>
      </xdr:nvSpPr>
      <xdr:spPr bwMode="auto">
        <a:xfrm>
          <a:off x="10430510" y="1174750"/>
          <a:ext cx="621970" cy="2539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19050">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r" rtl="0">
            <a:defRPr sz="1000"/>
          </a:pPr>
          <a:r>
            <a:rPr lang="zh-TW" altLang="en-US" sz="1200" b="0" i="0" u="none" strike="noStrike" baseline="0">
              <a:solidFill>
                <a:sysClr val="windowText" lastClr="000000"/>
              </a:solidFill>
              <a:latin typeface="標楷體"/>
              <a:ea typeface="標楷體"/>
            </a:rPr>
            <a:t>單位：個</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4</xdr:col>
      <xdr:colOff>0</xdr:colOff>
      <xdr:row>11</xdr:row>
      <xdr:rowOff>0</xdr:rowOff>
    </xdr:from>
    <xdr:to>
      <xdr:col>4</xdr:col>
      <xdr:colOff>0</xdr:colOff>
      <xdr:row>11</xdr:row>
      <xdr:rowOff>0</xdr:rowOff>
    </xdr:to>
    <xdr:sp macro="" textlink="">
      <xdr:nvSpPr>
        <xdr:cNvPr id="2" name="Text Box 1">
          <a:extLst>
            <a:ext uri="{FF2B5EF4-FFF2-40B4-BE49-F238E27FC236}">
              <a16:creationId xmlns:a16="http://schemas.microsoft.com/office/drawing/2014/main" id="{F54BCB02-2C2C-4A43-9BE6-C79C6A68879B}"/>
            </a:ext>
          </a:extLst>
        </xdr:cNvPr>
        <xdr:cNvSpPr txBox="1">
          <a:spLocks noChangeArrowheads="1"/>
        </xdr:cNvSpPr>
      </xdr:nvSpPr>
      <xdr:spPr bwMode="auto">
        <a:xfrm>
          <a:off x="8084820" y="4572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3" name="Text Box 2">
          <a:extLst>
            <a:ext uri="{FF2B5EF4-FFF2-40B4-BE49-F238E27FC236}">
              <a16:creationId xmlns:a16="http://schemas.microsoft.com/office/drawing/2014/main" id="{9DE518C9-2B1F-4E3C-8908-ADBF0A1F5251}"/>
            </a:ext>
          </a:extLst>
        </xdr:cNvPr>
        <xdr:cNvSpPr txBox="1">
          <a:spLocks noChangeArrowheads="1"/>
        </xdr:cNvSpPr>
      </xdr:nvSpPr>
      <xdr:spPr bwMode="auto">
        <a:xfrm>
          <a:off x="8084820" y="4572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4" name="Text Box 50">
          <a:extLst>
            <a:ext uri="{FF2B5EF4-FFF2-40B4-BE49-F238E27FC236}">
              <a16:creationId xmlns:a16="http://schemas.microsoft.com/office/drawing/2014/main" id="{4E8B2848-7B2B-45D0-8058-6FD57E1629C4}"/>
            </a:ext>
          </a:extLst>
        </xdr:cNvPr>
        <xdr:cNvSpPr txBox="1">
          <a:spLocks noChangeArrowheads="1"/>
        </xdr:cNvSpPr>
      </xdr:nvSpPr>
      <xdr:spPr bwMode="auto">
        <a:xfrm>
          <a:off x="8084820" y="4572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5" name="Text Box 51">
          <a:extLst>
            <a:ext uri="{FF2B5EF4-FFF2-40B4-BE49-F238E27FC236}">
              <a16:creationId xmlns:a16="http://schemas.microsoft.com/office/drawing/2014/main" id="{78E44A32-DB44-402D-98CF-F80AE0FEB26A}"/>
            </a:ext>
          </a:extLst>
        </xdr:cNvPr>
        <xdr:cNvSpPr txBox="1">
          <a:spLocks noChangeArrowheads="1"/>
        </xdr:cNvSpPr>
      </xdr:nvSpPr>
      <xdr:spPr bwMode="auto">
        <a:xfrm>
          <a:off x="8084820" y="4572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6" name="Text Box 70">
          <a:extLst>
            <a:ext uri="{FF2B5EF4-FFF2-40B4-BE49-F238E27FC236}">
              <a16:creationId xmlns:a16="http://schemas.microsoft.com/office/drawing/2014/main" id="{D1499E7B-55E9-4A6A-BD66-07DF332816B6}"/>
            </a:ext>
          </a:extLst>
        </xdr:cNvPr>
        <xdr:cNvSpPr txBox="1">
          <a:spLocks noChangeArrowheads="1"/>
        </xdr:cNvSpPr>
      </xdr:nvSpPr>
      <xdr:spPr bwMode="auto">
        <a:xfrm>
          <a:off x="8084820" y="4572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7" name="Text Box 71">
          <a:extLst>
            <a:ext uri="{FF2B5EF4-FFF2-40B4-BE49-F238E27FC236}">
              <a16:creationId xmlns:a16="http://schemas.microsoft.com/office/drawing/2014/main" id="{B598BD7D-93C1-47FF-B183-C15F250C644A}"/>
            </a:ext>
          </a:extLst>
        </xdr:cNvPr>
        <xdr:cNvSpPr txBox="1">
          <a:spLocks noChangeArrowheads="1"/>
        </xdr:cNvSpPr>
      </xdr:nvSpPr>
      <xdr:spPr bwMode="auto">
        <a:xfrm>
          <a:off x="8084820" y="4572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8" name="Text Box 72">
          <a:extLst>
            <a:ext uri="{FF2B5EF4-FFF2-40B4-BE49-F238E27FC236}">
              <a16:creationId xmlns:a16="http://schemas.microsoft.com/office/drawing/2014/main" id="{4F1C3115-BF86-4707-AB5E-5200FE829965}"/>
            </a:ext>
          </a:extLst>
        </xdr:cNvPr>
        <xdr:cNvSpPr txBox="1">
          <a:spLocks noChangeArrowheads="1"/>
        </xdr:cNvSpPr>
      </xdr:nvSpPr>
      <xdr:spPr bwMode="auto">
        <a:xfrm>
          <a:off x="8084820" y="4572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9" name="Text Box 73">
          <a:extLst>
            <a:ext uri="{FF2B5EF4-FFF2-40B4-BE49-F238E27FC236}">
              <a16:creationId xmlns:a16="http://schemas.microsoft.com/office/drawing/2014/main" id="{1F780F96-306C-4097-A01E-62D7853B12C1}"/>
            </a:ext>
          </a:extLst>
        </xdr:cNvPr>
        <xdr:cNvSpPr txBox="1">
          <a:spLocks noChangeArrowheads="1"/>
        </xdr:cNvSpPr>
      </xdr:nvSpPr>
      <xdr:spPr bwMode="auto">
        <a:xfrm>
          <a:off x="8084820" y="4572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5</xdr:col>
      <xdr:colOff>730250</xdr:colOff>
      <xdr:row>5</xdr:row>
      <xdr:rowOff>31750</xdr:rowOff>
    </xdr:from>
    <xdr:to>
      <xdr:col>5</xdr:col>
      <xdr:colOff>1390320</xdr:colOff>
      <xdr:row>5</xdr:row>
      <xdr:rowOff>285678</xdr:rowOff>
    </xdr:to>
    <xdr:sp macro="" textlink="">
      <xdr:nvSpPr>
        <xdr:cNvPr id="10" name="報表類別">
          <a:extLst>
            <a:ext uri="{FF2B5EF4-FFF2-40B4-BE49-F238E27FC236}">
              <a16:creationId xmlns:a16="http://schemas.microsoft.com/office/drawing/2014/main" id="{29DF68AD-3053-4F44-B957-2109EFA66DBC}"/>
            </a:ext>
          </a:extLst>
        </xdr:cNvPr>
        <xdr:cNvSpPr>
          <a:spLocks noChangeArrowheads="1"/>
        </xdr:cNvSpPr>
      </xdr:nvSpPr>
      <xdr:spPr bwMode="auto">
        <a:xfrm>
          <a:off x="10430510" y="1174750"/>
          <a:ext cx="621970" cy="2539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19050">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r" rtl="0">
            <a:defRPr sz="1000"/>
          </a:pPr>
          <a:r>
            <a:rPr lang="zh-TW" altLang="en-US" sz="1200" b="0" i="0" u="none" strike="noStrike" baseline="0">
              <a:solidFill>
                <a:sysClr val="windowText" lastClr="000000"/>
              </a:solidFill>
              <a:latin typeface="標楷體"/>
              <a:ea typeface="標楷體"/>
            </a:rPr>
            <a:t>單位：個</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4</xdr:col>
      <xdr:colOff>0</xdr:colOff>
      <xdr:row>13</xdr:row>
      <xdr:rowOff>0</xdr:rowOff>
    </xdr:from>
    <xdr:to>
      <xdr:col>4</xdr:col>
      <xdr:colOff>0</xdr:colOff>
      <xdr:row>13</xdr:row>
      <xdr:rowOff>0</xdr:rowOff>
    </xdr:to>
    <xdr:sp macro="" textlink="">
      <xdr:nvSpPr>
        <xdr:cNvPr id="2" name="Text Box 1">
          <a:extLst>
            <a:ext uri="{FF2B5EF4-FFF2-40B4-BE49-F238E27FC236}">
              <a16:creationId xmlns:a16="http://schemas.microsoft.com/office/drawing/2014/main" id="{8C4A3C6B-5857-41F1-92EF-EC3CDB83AD9F}"/>
            </a:ext>
          </a:extLst>
        </xdr:cNvPr>
        <xdr:cNvSpPr txBox="1">
          <a:spLocks noChangeArrowheads="1"/>
        </xdr:cNvSpPr>
      </xdr:nvSpPr>
      <xdr:spPr bwMode="auto">
        <a:xfrm>
          <a:off x="8732520" y="626364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3" name="Text Box 2">
          <a:extLst>
            <a:ext uri="{FF2B5EF4-FFF2-40B4-BE49-F238E27FC236}">
              <a16:creationId xmlns:a16="http://schemas.microsoft.com/office/drawing/2014/main" id="{0A85555B-7685-4DFF-8FE0-07CC23AD5B41}"/>
            </a:ext>
          </a:extLst>
        </xdr:cNvPr>
        <xdr:cNvSpPr txBox="1">
          <a:spLocks noChangeArrowheads="1"/>
        </xdr:cNvSpPr>
      </xdr:nvSpPr>
      <xdr:spPr bwMode="auto">
        <a:xfrm>
          <a:off x="8732520" y="626364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4" name="Text Box 50">
          <a:extLst>
            <a:ext uri="{FF2B5EF4-FFF2-40B4-BE49-F238E27FC236}">
              <a16:creationId xmlns:a16="http://schemas.microsoft.com/office/drawing/2014/main" id="{961E461F-BE91-43E1-AED7-FE31805F934F}"/>
            </a:ext>
          </a:extLst>
        </xdr:cNvPr>
        <xdr:cNvSpPr txBox="1">
          <a:spLocks noChangeArrowheads="1"/>
        </xdr:cNvSpPr>
      </xdr:nvSpPr>
      <xdr:spPr bwMode="auto">
        <a:xfrm>
          <a:off x="8732520" y="626364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5" name="Text Box 51">
          <a:extLst>
            <a:ext uri="{FF2B5EF4-FFF2-40B4-BE49-F238E27FC236}">
              <a16:creationId xmlns:a16="http://schemas.microsoft.com/office/drawing/2014/main" id="{FBC511C4-B37F-404B-800F-C69EC670554B}"/>
            </a:ext>
          </a:extLst>
        </xdr:cNvPr>
        <xdr:cNvSpPr txBox="1">
          <a:spLocks noChangeArrowheads="1"/>
        </xdr:cNvSpPr>
      </xdr:nvSpPr>
      <xdr:spPr bwMode="auto">
        <a:xfrm>
          <a:off x="8732520" y="626364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6" name="Text Box 70">
          <a:extLst>
            <a:ext uri="{FF2B5EF4-FFF2-40B4-BE49-F238E27FC236}">
              <a16:creationId xmlns:a16="http://schemas.microsoft.com/office/drawing/2014/main" id="{E32536D5-3E34-4F9E-9222-CAE3F5398A69}"/>
            </a:ext>
          </a:extLst>
        </xdr:cNvPr>
        <xdr:cNvSpPr txBox="1">
          <a:spLocks noChangeArrowheads="1"/>
        </xdr:cNvSpPr>
      </xdr:nvSpPr>
      <xdr:spPr bwMode="auto">
        <a:xfrm>
          <a:off x="8732520" y="626364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7" name="Text Box 71">
          <a:extLst>
            <a:ext uri="{FF2B5EF4-FFF2-40B4-BE49-F238E27FC236}">
              <a16:creationId xmlns:a16="http://schemas.microsoft.com/office/drawing/2014/main" id="{45BA0BB9-96F4-43A3-A51B-75B5E10DE54D}"/>
            </a:ext>
          </a:extLst>
        </xdr:cNvPr>
        <xdr:cNvSpPr txBox="1">
          <a:spLocks noChangeArrowheads="1"/>
        </xdr:cNvSpPr>
      </xdr:nvSpPr>
      <xdr:spPr bwMode="auto">
        <a:xfrm>
          <a:off x="8732520" y="626364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8" name="Text Box 72">
          <a:extLst>
            <a:ext uri="{FF2B5EF4-FFF2-40B4-BE49-F238E27FC236}">
              <a16:creationId xmlns:a16="http://schemas.microsoft.com/office/drawing/2014/main" id="{DF47AE96-D07A-4826-819A-501DB0326DE2}"/>
            </a:ext>
          </a:extLst>
        </xdr:cNvPr>
        <xdr:cNvSpPr txBox="1">
          <a:spLocks noChangeArrowheads="1"/>
        </xdr:cNvSpPr>
      </xdr:nvSpPr>
      <xdr:spPr bwMode="auto">
        <a:xfrm>
          <a:off x="8732520" y="626364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9" name="Text Box 73">
          <a:extLst>
            <a:ext uri="{FF2B5EF4-FFF2-40B4-BE49-F238E27FC236}">
              <a16:creationId xmlns:a16="http://schemas.microsoft.com/office/drawing/2014/main" id="{9D4DDDD1-3229-4DF6-956C-51BB9CA7C3BA}"/>
            </a:ext>
          </a:extLst>
        </xdr:cNvPr>
        <xdr:cNvSpPr txBox="1">
          <a:spLocks noChangeArrowheads="1"/>
        </xdr:cNvSpPr>
      </xdr:nvSpPr>
      <xdr:spPr bwMode="auto">
        <a:xfrm>
          <a:off x="8732520" y="626364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5</xdr:col>
      <xdr:colOff>653143</xdr:colOff>
      <xdr:row>5</xdr:row>
      <xdr:rowOff>0</xdr:rowOff>
    </xdr:from>
    <xdr:to>
      <xdr:col>5</xdr:col>
      <xdr:colOff>1405919</xdr:colOff>
      <xdr:row>5</xdr:row>
      <xdr:rowOff>256864</xdr:rowOff>
    </xdr:to>
    <xdr:sp macro="" textlink="">
      <xdr:nvSpPr>
        <xdr:cNvPr id="10" name="報表類別">
          <a:extLst>
            <a:ext uri="{FF2B5EF4-FFF2-40B4-BE49-F238E27FC236}">
              <a16:creationId xmlns:a16="http://schemas.microsoft.com/office/drawing/2014/main" id="{9EAB30EB-1EED-40E3-A33F-81D2A9F4D5EF}"/>
            </a:ext>
          </a:extLst>
        </xdr:cNvPr>
        <xdr:cNvSpPr>
          <a:spLocks noChangeArrowheads="1"/>
        </xdr:cNvSpPr>
      </xdr:nvSpPr>
      <xdr:spPr bwMode="auto">
        <a:xfrm>
          <a:off x="11001103" y="1143000"/>
          <a:ext cx="691816" cy="25686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19050">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r" rtl="0">
            <a:defRPr sz="1000"/>
          </a:pPr>
          <a:r>
            <a:rPr lang="zh-TW" altLang="en-US" sz="1200" b="0" i="0" u="none" strike="noStrike" baseline="0">
              <a:solidFill>
                <a:sysClr val="windowText" lastClr="000000"/>
              </a:solidFill>
              <a:latin typeface="標楷體"/>
              <a:ea typeface="標楷體"/>
            </a:rPr>
            <a:t>單位：個</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4</xdr:col>
      <xdr:colOff>0</xdr:colOff>
      <xdr:row>13</xdr:row>
      <xdr:rowOff>0</xdr:rowOff>
    </xdr:from>
    <xdr:to>
      <xdr:col>4</xdr:col>
      <xdr:colOff>0</xdr:colOff>
      <xdr:row>13</xdr:row>
      <xdr:rowOff>0</xdr:rowOff>
    </xdr:to>
    <xdr:sp macro="" textlink="">
      <xdr:nvSpPr>
        <xdr:cNvPr id="2" name="Text Box 1">
          <a:extLst>
            <a:ext uri="{FF2B5EF4-FFF2-40B4-BE49-F238E27FC236}">
              <a16:creationId xmlns:a16="http://schemas.microsoft.com/office/drawing/2014/main" id="{3EB7FAB7-7971-4F64-9FCC-6F118AA0582E}"/>
            </a:ext>
          </a:extLst>
        </xdr:cNvPr>
        <xdr:cNvSpPr txBox="1">
          <a:spLocks noChangeArrowheads="1"/>
        </xdr:cNvSpPr>
      </xdr:nvSpPr>
      <xdr:spPr bwMode="auto">
        <a:xfrm>
          <a:off x="8732520" y="626364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3" name="Text Box 2">
          <a:extLst>
            <a:ext uri="{FF2B5EF4-FFF2-40B4-BE49-F238E27FC236}">
              <a16:creationId xmlns:a16="http://schemas.microsoft.com/office/drawing/2014/main" id="{3A7B6BF9-C5F1-4B1D-A75E-2D3C6BD90F9D}"/>
            </a:ext>
          </a:extLst>
        </xdr:cNvPr>
        <xdr:cNvSpPr txBox="1">
          <a:spLocks noChangeArrowheads="1"/>
        </xdr:cNvSpPr>
      </xdr:nvSpPr>
      <xdr:spPr bwMode="auto">
        <a:xfrm>
          <a:off x="8732520" y="626364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4" name="Text Box 50">
          <a:extLst>
            <a:ext uri="{FF2B5EF4-FFF2-40B4-BE49-F238E27FC236}">
              <a16:creationId xmlns:a16="http://schemas.microsoft.com/office/drawing/2014/main" id="{02C89A18-D327-4D9D-AFE4-017ED0324BB5}"/>
            </a:ext>
          </a:extLst>
        </xdr:cNvPr>
        <xdr:cNvSpPr txBox="1">
          <a:spLocks noChangeArrowheads="1"/>
        </xdr:cNvSpPr>
      </xdr:nvSpPr>
      <xdr:spPr bwMode="auto">
        <a:xfrm>
          <a:off x="8732520" y="626364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5" name="Text Box 51">
          <a:extLst>
            <a:ext uri="{FF2B5EF4-FFF2-40B4-BE49-F238E27FC236}">
              <a16:creationId xmlns:a16="http://schemas.microsoft.com/office/drawing/2014/main" id="{2CD6931B-B6B2-4513-9A9A-A768211A99B5}"/>
            </a:ext>
          </a:extLst>
        </xdr:cNvPr>
        <xdr:cNvSpPr txBox="1">
          <a:spLocks noChangeArrowheads="1"/>
        </xdr:cNvSpPr>
      </xdr:nvSpPr>
      <xdr:spPr bwMode="auto">
        <a:xfrm>
          <a:off x="8732520" y="626364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6" name="Text Box 70">
          <a:extLst>
            <a:ext uri="{FF2B5EF4-FFF2-40B4-BE49-F238E27FC236}">
              <a16:creationId xmlns:a16="http://schemas.microsoft.com/office/drawing/2014/main" id="{0B4A8A00-865B-4B81-AC58-AD0AFCCCDDAF}"/>
            </a:ext>
          </a:extLst>
        </xdr:cNvPr>
        <xdr:cNvSpPr txBox="1">
          <a:spLocks noChangeArrowheads="1"/>
        </xdr:cNvSpPr>
      </xdr:nvSpPr>
      <xdr:spPr bwMode="auto">
        <a:xfrm>
          <a:off x="8732520" y="626364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7" name="Text Box 71">
          <a:extLst>
            <a:ext uri="{FF2B5EF4-FFF2-40B4-BE49-F238E27FC236}">
              <a16:creationId xmlns:a16="http://schemas.microsoft.com/office/drawing/2014/main" id="{A72D30B4-886E-463E-A343-EE7077B7FD08}"/>
            </a:ext>
          </a:extLst>
        </xdr:cNvPr>
        <xdr:cNvSpPr txBox="1">
          <a:spLocks noChangeArrowheads="1"/>
        </xdr:cNvSpPr>
      </xdr:nvSpPr>
      <xdr:spPr bwMode="auto">
        <a:xfrm>
          <a:off x="8732520" y="626364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8" name="Text Box 72">
          <a:extLst>
            <a:ext uri="{FF2B5EF4-FFF2-40B4-BE49-F238E27FC236}">
              <a16:creationId xmlns:a16="http://schemas.microsoft.com/office/drawing/2014/main" id="{F02ED2FD-5461-4016-8A0A-DE4459AF8DC7}"/>
            </a:ext>
          </a:extLst>
        </xdr:cNvPr>
        <xdr:cNvSpPr txBox="1">
          <a:spLocks noChangeArrowheads="1"/>
        </xdr:cNvSpPr>
      </xdr:nvSpPr>
      <xdr:spPr bwMode="auto">
        <a:xfrm>
          <a:off x="8732520" y="626364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9" name="Text Box 73">
          <a:extLst>
            <a:ext uri="{FF2B5EF4-FFF2-40B4-BE49-F238E27FC236}">
              <a16:creationId xmlns:a16="http://schemas.microsoft.com/office/drawing/2014/main" id="{EDB28274-D0E4-4AEB-BBED-98930E8056B3}"/>
            </a:ext>
          </a:extLst>
        </xdr:cNvPr>
        <xdr:cNvSpPr txBox="1">
          <a:spLocks noChangeArrowheads="1"/>
        </xdr:cNvSpPr>
      </xdr:nvSpPr>
      <xdr:spPr bwMode="auto">
        <a:xfrm>
          <a:off x="8732520" y="626364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5</xdr:col>
      <xdr:colOff>653143</xdr:colOff>
      <xdr:row>5</xdr:row>
      <xdr:rowOff>0</xdr:rowOff>
    </xdr:from>
    <xdr:to>
      <xdr:col>5</xdr:col>
      <xdr:colOff>1405919</xdr:colOff>
      <xdr:row>5</xdr:row>
      <xdr:rowOff>256864</xdr:rowOff>
    </xdr:to>
    <xdr:sp macro="" textlink="">
      <xdr:nvSpPr>
        <xdr:cNvPr id="10" name="報表類別">
          <a:extLst>
            <a:ext uri="{FF2B5EF4-FFF2-40B4-BE49-F238E27FC236}">
              <a16:creationId xmlns:a16="http://schemas.microsoft.com/office/drawing/2014/main" id="{804750BB-D8A3-4FB3-BE6A-836F390C496C}"/>
            </a:ext>
          </a:extLst>
        </xdr:cNvPr>
        <xdr:cNvSpPr>
          <a:spLocks noChangeArrowheads="1"/>
        </xdr:cNvSpPr>
      </xdr:nvSpPr>
      <xdr:spPr bwMode="auto">
        <a:xfrm>
          <a:off x="11001103" y="1143000"/>
          <a:ext cx="691816" cy="25686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19050">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r" rtl="0">
            <a:defRPr sz="1000"/>
          </a:pPr>
          <a:r>
            <a:rPr lang="zh-TW" altLang="en-US" sz="1200" b="0" i="0" u="none" strike="noStrike" baseline="0">
              <a:solidFill>
                <a:sysClr val="windowText" lastClr="000000"/>
              </a:solidFill>
              <a:latin typeface="標楷體"/>
              <a:ea typeface="標楷體"/>
            </a:rPr>
            <a:t>單位：個</a:t>
          </a:r>
        </a:p>
      </xdr:txBody>
    </xdr:sp>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297180</xdr:colOff>
      <xdr:row>21</xdr:row>
      <xdr:rowOff>0</xdr:rowOff>
    </xdr:from>
    <xdr:to>
      <xdr:col>1</xdr:col>
      <xdr:colOff>381000</xdr:colOff>
      <xdr:row>21</xdr:row>
      <xdr:rowOff>236220</xdr:rowOff>
    </xdr:to>
    <xdr:sp macro="" textlink="">
      <xdr:nvSpPr>
        <xdr:cNvPr id="3" name="Text Box 10">
          <a:extLst>
            <a:ext uri="{FF2B5EF4-FFF2-40B4-BE49-F238E27FC236}">
              <a16:creationId xmlns:a16="http://schemas.microsoft.com/office/drawing/2014/main" id="{63061C6F-1D88-493C-9E82-C731966672B6}"/>
            </a:ext>
          </a:extLst>
        </xdr:cNvPr>
        <xdr:cNvSpPr txBox="1">
          <a:spLocks noChangeArrowheads="1"/>
        </xdr:cNvSpPr>
      </xdr:nvSpPr>
      <xdr:spPr bwMode="auto">
        <a:xfrm>
          <a:off x="1188720" y="3070860"/>
          <a:ext cx="83820" cy="236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297180</xdr:colOff>
      <xdr:row>7</xdr:row>
      <xdr:rowOff>0</xdr:rowOff>
    </xdr:from>
    <xdr:to>
      <xdr:col>0</xdr:col>
      <xdr:colOff>381000</xdr:colOff>
      <xdr:row>7</xdr:row>
      <xdr:rowOff>236220</xdr:rowOff>
    </xdr:to>
    <xdr:sp macro="" textlink="">
      <xdr:nvSpPr>
        <xdr:cNvPr id="4" name="Text Box 10">
          <a:extLst>
            <a:ext uri="{FF2B5EF4-FFF2-40B4-BE49-F238E27FC236}">
              <a16:creationId xmlns:a16="http://schemas.microsoft.com/office/drawing/2014/main" id="{1D20F243-EB03-4854-A37E-9F47911EB97A}"/>
            </a:ext>
          </a:extLst>
        </xdr:cNvPr>
        <xdr:cNvSpPr txBox="1">
          <a:spLocks noChangeArrowheads="1"/>
        </xdr:cNvSpPr>
      </xdr:nvSpPr>
      <xdr:spPr bwMode="auto">
        <a:xfrm>
          <a:off x="297180" y="2171700"/>
          <a:ext cx="83820" cy="236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16.xml><?xml version="1.0" encoding="utf-8"?>
<xdr:wsDr xmlns:xdr="http://schemas.openxmlformats.org/drawingml/2006/spreadsheetDrawing" xmlns:a="http://schemas.openxmlformats.org/drawingml/2006/main">
  <xdr:twoCellAnchor editAs="oneCell">
    <xdr:from>
      <xdr:col>6</xdr:col>
      <xdr:colOff>2520</xdr:colOff>
      <xdr:row>28</xdr:row>
      <xdr:rowOff>93600</xdr:rowOff>
    </xdr:from>
    <xdr:to>
      <xdr:col>6</xdr:col>
      <xdr:colOff>79920</xdr:colOff>
      <xdr:row>29</xdr:row>
      <xdr:rowOff>124140</xdr:rowOff>
    </xdr:to>
    <xdr:sp macro="" textlink="">
      <xdr:nvSpPr>
        <xdr:cNvPr id="2" name="CustomShape 1">
          <a:extLst>
            <a:ext uri="{FF2B5EF4-FFF2-40B4-BE49-F238E27FC236}">
              <a16:creationId xmlns:a16="http://schemas.microsoft.com/office/drawing/2014/main" id="{C9BBE1E9-BFF4-4EB8-A137-535B6704F774}"/>
            </a:ext>
          </a:extLst>
        </xdr:cNvPr>
        <xdr:cNvSpPr/>
      </xdr:nvSpPr>
      <xdr:spPr>
        <a:xfrm>
          <a:off x="8415000" y="5953380"/>
          <a:ext cx="77400" cy="236280"/>
        </a:xfrm>
        <a:custGeom>
          <a:avLst/>
          <a:gdLst/>
          <a:ahLst/>
          <a:cxnLst/>
          <a:rect l="l" t="t" r="r" b="b"/>
          <a:pathLst>
            <a:path w="21600" h="21600">
              <a:moveTo>
                <a:pt x="0" y="0"/>
              </a:moveTo>
              <a:lnTo>
                <a:pt x="21600" y="0"/>
              </a:lnTo>
              <a:lnTo>
                <a:pt x="21600" y="21600"/>
              </a:lnTo>
              <a:lnTo>
                <a:pt x="0" y="21600"/>
              </a:lnTo>
              <a:close/>
            </a:path>
          </a:pathLst>
        </a:custGeom>
        <a:noFill/>
        <a:ln w="12600">
          <a:noFill/>
        </a:ln>
      </xdr:spPr>
      <xdr:style>
        <a:lnRef idx="0">
          <a:scrgbClr r="0" g="0" b="0"/>
        </a:lnRef>
        <a:fillRef idx="0">
          <a:scrgbClr r="0" g="0" b="0"/>
        </a:fillRef>
        <a:effectRef idx="0">
          <a:scrgbClr r="0" g="0" b="0"/>
        </a:effectRef>
        <a:fontRef idx="minor"/>
      </xdr:style>
    </xdr:sp>
    <xdr:clientData/>
  </xdr:twoCellAnchor>
  <xdr:twoCellAnchor editAs="oneCell">
    <xdr:from>
      <xdr:col>6</xdr:col>
      <xdr:colOff>2520</xdr:colOff>
      <xdr:row>59</xdr:row>
      <xdr:rowOff>163080</xdr:rowOff>
    </xdr:from>
    <xdr:to>
      <xdr:col>6</xdr:col>
      <xdr:colOff>79920</xdr:colOff>
      <xdr:row>60</xdr:row>
      <xdr:rowOff>164460</xdr:rowOff>
    </xdr:to>
    <xdr:sp macro="" textlink="">
      <xdr:nvSpPr>
        <xdr:cNvPr id="3" name="CustomShape 1">
          <a:extLst>
            <a:ext uri="{FF2B5EF4-FFF2-40B4-BE49-F238E27FC236}">
              <a16:creationId xmlns:a16="http://schemas.microsoft.com/office/drawing/2014/main" id="{14903521-96DC-42A6-ACF1-9429D6FDFF7A}"/>
            </a:ext>
          </a:extLst>
        </xdr:cNvPr>
        <xdr:cNvSpPr/>
      </xdr:nvSpPr>
      <xdr:spPr>
        <a:xfrm>
          <a:off x="8415000" y="12400800"/>
          <a:ext cx="77400" cy="207120"/>
        </a:xfrm>
        <a:custGeom>
          <a:avLst/>
          <a:gdLst/>
          <a:ahLst/>
          <a:cxnLst/>
          <a:rect l="l" t="t" r="r" b="b"/>
          <a:pathLst>
            <a:path w="21600" h="21600">
              <a:moveTo>
                <a:pt x="0" y="0"/>
              </a:moveTo>
              <a:lnTo>
                <a:pt x="21600" y="0"/>
              </a:lnTo>
              <a:lnTo>
                <a:pt x="21600" y="21600"/>
              </a:lnTo>
              <a:lnTo>
                <a:pt x="0" y="21600"/>
              </a:lnTo>
              <a:close/>
            </a:path>
          </a:pathLst>
        </a:custGeom>
        <a:noFill/>
        <a:ln w="12600">
          <a:noFill/>
        </a:ln>
      </xdr:spPr>
      <xdr:style>
        <a:lnRef idx="0">
          <a:scrgbClr r="0" g="0" b="0"/>
        </a:lnRef>
        <a:fillRef idx="0">
          <a:scrgbClr r="0" g="0" b="0"/>
        </a:fillRef>
        <a:effectRef idx="0">
          <a:scrgbClr r="0" g="0" b="0"/>
        </a:effectRef>
        <a:fontRef idx="minor"/>
      </xdr:style>
    </xdr:sp>
    <xdr:clientData/>
  </xdr:twoCellAnchor>
</xdr:wsDr>
</file>

<file path=xl/drawings/drawing17.xml><?xml version="1.0" encoding="utf-8"?>
<xdr:wsDr xmlns:xdr="http://schemas.openxmlformats.org/drawingml/2006/spreadsheetDrawing" xmlns:a="http://schemas.openxmlformats.org/drawingml/2006/main">
  <xdr:twoCellAnchor editAs="oneCell">
    <xdr:from>
      <xdr:col>9</xdr:col>
      <xdr:colOff>720</xdr:colOff>
      <xdr:row>18</xdr:row>
      <xdr:rowOff>0</xdr:rowOff>
    </xdr:from>
    <xdr:to>
      <xdr:col>9</xdr:col>
      <xdr:colOff>159840</xdr:colOff>
      <xdr:row>18</xdr:row>
      <xdr:rowOff>259920</xdr:rowOff>
    </xdr:to>
    <xdr:sp macro="" textlink="">
      <xdr:nvSpPr>
        <xdr:cNvPr id="2" name="CustomShape 1">
          <a:extLst>
            <a:ext uri="{FF2B5EF4-FFF2-40B4-BE49-F238E27FC236}">
              <a16:creationId xmlns:a16="http://schemas.microsoft.com/office/drawing/2014/main" id="{2EED3D08-5CFA-440E-AC2D-D83941268F27}"/>
            </a:ext>
          </a:extLst>
        </xdr:cNvPr>
        <xdr:cNvSpPr/>
      </xdr:nvSpPr>
      <xdr:spPr>
        <a:xfrm>
          <a:off x="11872680" y="4899660"/>
          <a:ext cx="159120" cy="259920"/>
        </a:xfrm>
        <a:custGeom>
          <a:avLst/>
          <a:gdLst/>
          <a:ahLst/>
          <a:cxnLst/>
          <a:rect l="l" t="t" r="r" b="b"/>
          <a:pathLst>
            <a:path w="21600" h="21600">
              <a:moveTo>
                <a:pt x="0" y="0"/>
              </a:moveTo>
              <a:lnTo>
                <a:pt x="21600" y="0"/>
              </a:lnTo>
              <a:lnTo>
                <a:pt x="21600" y="21600"/>
              </a:lnTo>
              <a:lnTo>
                <a:pt x="0" y="21600"/>
              </a:lnTo>
              <a:close/>
            </a:path>
          </a:pathLst>
        </a:custGeom>
        <a:noFill/>
        <a:ln w="12600">
          <a:noFill/>
        </a:ln>
      </xdr:spPr>
      <xdr:style>
        <a:lnRef idx="0">
          <a:scrgbClr r="0" g="0" b="0"/>
        </a:lnRef>
        <a:fillRef idx="0">
          <a:scrgbClr r="0" g="0" b="0"/>
        </a:fillRef>
        <a:effectRef idx="0">
          <a:scrgbClr r="0" g="0" b="0"/>
        </a:effectRef>
        <a:fontRef idx="minor"/>
      </xdr:style>
    </xdr:sp>
    <xdr:clientData/>
  </xdr:twoCellAnchor>
  <xdr:twoCellAnchor editAs="oneCell">
    <xdr:from>
      <xdr:col>9</xdr:col>
      <xdr:colOff>720</xdr:colOff>
      <xdr:row>18</xdr:row>
      <xdr:rowOff>0</xdr:rowOff>
    </xdr:from>
    <xdr:to>
      <xdr:col>9</xdr:col>
      <xdr:colOff>159840</xdr:colOff>
      <xdr:row>18</xdr:row>
      <xdr:rowOff>232560</xdr:rowOff>
    </xdr:to>
    <xdr:sp macro="" textlink="">
      <xdr:nvSpPr>
        <xdr:cNvPr id="3" name="CustomShape 1">
          <a:extLst>
            <a:ext uri="{FF2B5EF4-FFF2-40B4-BE49-F238E27FC236}">
              <a16:creationId xmlns:a16="http://schemas.microsoft.com/office/drawing/2014/main" id="{1EDD28A0-4E13-4A2B-9C55-D1BBA77F3E7D}"/>
            </a:ext>
          </a:extLst>
        </xdr:cNvPr>
        <xdr:cNvSpPr/>
      </xdr:nvSpPr>
      <xdr:spPr>
        <a:xfrm>
          <a:off x="11872680" y="4899660"/>
          <a:ext cx="159120" cy="232560"/>
        </a:xfrm>
        <a:custGeom>
          <a:avLst/>
          <a:gdLst/>
          <a:ahLst/>
          <a:cxnLst/>
          <a:rect l="l" t="t" r="r" b="b"/>
          <a:pathLst>
            <a:path w="21600" h="21600">
              <a:moveTo>
                <a:pt x="0" y="0"/>
              </a:moveTo>
              <a:lnTo>
                <a:pt x="21600" y="0"/>
              </a:lnTo>
              <a:lnTo>
                <a:pt x="21600" y="21600"/>
              </a:lnTo>
              <a:lnTo>
                <a:pt x="0" y="21600"/>
              </a:lnTo>
              <a:close/>
            </a:path>
          </a:pathLst>
        </a:custGeom>
        <a:noFill/>
        <a:ln w="12600">
          <a:noFill/>
        </a:ln>
      </xdr:spPr>
      <xdr:style>
        <a:lnRef idx="0">
          <a:scrgbClr r="0" g="0" b="0"/>
        </a:lnRef>
        <a:fillRef idx="0">
          <a:scrgbClr r="0" g="0" b="0"/>
        </a:fillRef>
        <a:effectRef idx="0">
          <a:scrgbClr r="0" g="0" b="0"/>
        </a:effectRef>
        <a:fontRef idx="minor"/>
      </xdr:style>
    </xdr:sp>
    <xdr:clientData/>
  </xdr:twoCellAnchor>
  <xdr:twoCellAnchor editAs="oneCell">
    <xdr:from>
      <xdr:col>9</xdr:col>
      <xdr:colOff>720</xdr:colOff>
      <xdr:row>12</xdr:row>
      <xdr:rowOff>1440</xdr:rowOff>
    </xdr:from>
    <xdr:to>
      <xdr:col>9</xdr:col>
      <xdr:colOff>159840</xdr:colOff>
      <xdr:row>12</xdr:row>
      <xdr:rowOff>261360</xdr:rowOff>
    </xdr:to>
    <xdr:sp macro="" textlink="">
      <xdr:nvSpPr>
        <xdr:cNvPr id="4" name="CustomShape 1">
          <a:extLst>
            <a:ext uri="{FF2B5EF4-FFF2-40B4-BE49-F238E27FC236}">
              <a16:creationId xmlns:a16="http://schemas.microsoft.com/office/drawing/2014/main" id="{ACEEB6E0-A305-4608-8069-D1E43A515AF3}"/>
            </a:ext>
          </a:extLst>
        </xdr:cNvPr>
        <xdr:cNvSpPr/>
      </xdr:nvSpPr>
      <xdr:spPr>
        <a:xfrm>
          <a:off x="11872680" y="3118020"/>
          <a:ext cx="159120" cy="259920"/>
        </a:xfrm>
        <a:custGeom>
          <a:avLst/>
          <a:gdLst/>
          <a:ahLst/>
          <a:cxnLst/>
          <a:rect l="l" t="t" r="r" b="b"/>
          <a:pathLst>
            <a:path w="21600" h="21600">
              <a:moveTo>
                <a:pt x="0" y="0"/>
              </a:moveTo>
              <a:lnTo>
                <a:pt x="21600" y="0"/>
              </a:lnTo>
              <a:lnTo>
                <a:pt x="21600" y="21600"/>
              </a:lnTo>
              <a:lnTo>
                <a:pt x="0" y="21600"/>
              </a:lnTo>
              <a:close/>
            </a:path>
          </a:pathLst>
        </a:custGeom>
        <a:noFill/>
        <a:ln w="12600">
          <a:noFill/>
        </a:ln>
      </xdr:spPr>
      <xdr:style>
        <a:lnRef idx="0">
          <a:scrgbClr r="0" g="0" b="0"/>
        </a:lnRef>
        <a:fillRef idx="0">
          <a:scrgbClr r="0" g="0" b="0"/>
        </a:fillRef>
        <a:effectRef idx="0">
          <a:scrgbClr r="0" g="0" b="0"/>
        </a:effectRef>
        <a:fontRef idx="minor"/>
      </xdr:style>
    </xdr:sp>
    <xdr:clientData/>
  </xdr:twoCellAnchor>
  <xdr:twoCellAnchor editAs="oneCell">
    <xdr:from>
      <xdr:col>9</xdr:col>
      <xdr:colOff>720</xdr:colOff>
      <xdr:row>12</xdr:row>
      <xdr:rowOff>1440</xdr:rowOff>
    </xdr:from>
    <xdr:to>
      <xdr:col>9</xdr:col>
      <xdr:colOff>159840</xdr:colOff>
      <xdr:row>12</xdr:row>
      <xdr:rowOff>234000</xdr:rowOff>
    </xdr:to>
    <xdr:sp macro="" textlink="">
      <xdr:nvSpPr>
        <xdr:cNvPr id="5" name="CustomShape 1">
          <a:extLst>
            <a:ext uri="{FF2B5EF4-FFF2-40B4-BE49-F238E27FC236}">
              <a16:creationId xmlns:a16="http://schemas.microsoft.com/office/drawing/2014/main" id="{24DE869C-95C4-4503-B1D1-67F1E9CF425D}"/>
            </a:ext>
          </a:extLst>
        </xdr:cNvPr>
        <xdr:cNvSpPr/>
      </xdr:nvSpPr>
      <xdr:spPr>
        <a:xfrm>
          <a:off x="11872680" y="3118020"/>
          <a:ext cx="159120" cy="232560"/>
        </a:xfrm>
        <a:custGeom>
          <a:avLst/>
          <a:gdLst/>
          <a:ahLst/>
          <a:cxnLst/>
          <a:rect l="l" t="t" r="r" b="b"/>
          <a:pathLst>
            <a:path w="21600" h="21600">
              <a:moveTo>
                <a:pt x="0" y="0"/>
              </a:moveTo>
              <a:lnTo>
                <a:pt x="21600" y="0"/>
              </a:lnTo>
              <a:lnTo>
                <a:pt x="21600" y="21600"/>
              </a:lnTo>
              <a:lnTo>
                <a:pt x="0" y="21600"/>
              </a:lnTo>
              <a:close/>
            </a:path>
          </a:pathLst>
        </a:custGeom>
        <a:noFill/>
        <a:ln w="12600">
          <a:noFill/>
        </a:ln>
      </xdr:spPr>
      <xdr:style>
        <a:lnRef idx="0">
          <a:scrgbClr r="0" g="0" b="0"/>
        </a:lnRef>
        <a:fillRef idx="0">
          <a:scrgbClr r="0" g="0" b="0"/>
        </a:fillRef>
        <a:effectRef idx="0">
          <a:scrgbClr r="0" g="0" b="0"/>
        </a:effectRef>
        <a:fontRef idx="minor"/>
      </xdr:style>
    </xdr:sp>
    <xdr:clientData/>
  </xdr:twoCellAnchor>
</xdr:wsDr>
</file>

<file path=xl/drawings/drawing18.xml><?xml version="1.0" encoding="utf-8"?>
<xdr:wsDr xmlns:xdr="http://schemas.openxmlformats.org/drawingml/2006/spreadsheetDrawing" xmlns:a="http://schemas.openxmlformats.org/drawingml/2006/main">
  <xdr:oneCellAnchor>
    <xdr:from>
      <xdr:col>0</xdr:col>
      <xdr:colOff>-11823118</xdr:colOff>
      <xdr:row>0</xdr:row>
      <xdr:rowOff>-11788920</xdr:rowOff>
    </xdr:from>
    <xdr:ext cx="7196" cy="283317"/>
    <xdr:grpSp>
      <xdr:nvGrpSpPr>
        <xdr:cNvPr id="2" name="Group 1">
          <a:extLst>
            <a:ext uri="{FF2B5EF4-FFF2-40B4-BE49-F238E27FC236}">
              <a16:creationId xmlns:a16="http://schemas.microsoft.com/office/drawing/2014/main" id="{248427F7-AEF7-4C80-AFDD-536842651AC3}"/>
            </a:ext>
          </a:extLst>
        </xdr:cNvPr>
        <xdr:cNvGrpSpPr/>
      </xdr:nvGrpSpPr>
      <xdr:grpSpPr>
        <a:xfrm>
          <a:off x="-11823118" y="-11788920"/>
          <a:ext cx="7196" cy="283317"/>
          <a:chOff x="-11823118" y="-11788920"/>
          <a:chExt cx="7196" cy="283317"/>
        </a:xfrm>
      </xdr:grpSpPr>
      <xdr:grpSp>
        <xdr:nvGrpSpPr>
          <xdr:cNvPr id="3" name="Group 2">
            <a:extLst>
              <a:ext uri="{FF2B5EF4-FFF2-40B4-BE49-F238E27FC236}">
                <a16:creationId xmlns:a16="http://schemas.microsoft.com/office/drawing/2014/main" id="{D19C2EE3-E15B-EDEC-D930-0215088FEA6C}"/>
              </a:ext>
            </a:extLst>
          </xdr:cNvPr>
          <xdr:cNvGrpSpPr/>
        </xdr:nvGrpSpPr>
        <xdr:grpSpPr>
          <a:xfrm>
            <a:off x="-11823118" y="-11788563"/>
            <a:ext cx="7196" cy="282960"/>
            <a:chOff x="-11823118" y="-11788563"/>
            <a:chExt cx="7196" cy="282960"/>
          </a:xfrm>
        </xdr:grpSpPr>
        <xdr:sp macro="" textlink="">
          <xdr:nvSpPr>
            <xdr:cNvPr id="6" name="Rectangle 3">
              <a:extLst>
                <a:ext uri="{FF2B5EF4-FFF2-40B4-BE49-F238E27FC236}">
                  <a16:creationId xmlns:a16="http://schemas.microsoft.com/office/drawing/2014/main" id="{D1053EF8-C987-E40B-D115-C274546DB40C}"/>
                </a:ext>
              </a:extLst>
            </xdr:cNvPr>
            <xdr:cNvSpPr/>
          </xdr:nvSpPr>
          <xdr:spPr>
            <a:xfrm>
              <a:off x="-11823118" y="-11505959"/>
              <a:ext cx="356" cy="356"/>
            </a:xfrm>
            <a:custGeom>
              <a:avLst/>
              <a:gdLst>
                <a:gd name="f0" fmla="val w"/>
                <a:gd name="f1" fmla="val h"/>
                <a:gd name="f2" fmla="val 0"/>
                <a:gd name="f3" fmla="val 21600"/>
                <a:gd name="f4" fmla="*/ f0 1 21600"/>
                <a:gd name="f5" fmla="*/ f1 1 21600"/>
                <a:gd name="f6" fmla="+- f3 0 f2"/>
                <a:gd name="f7" fmla="*/ f6 1 21600"/>
                <a:gd name="f8" fmla="*/ f2 1 f7"/>
                <a:gd name="f9" fmla="*/ f3 1 f7"/>
                <a:gd name="f10" fmla="*/ f8 f4 1"/>
                <a:gd name="f11" fmla="*/ f9 f4 1"/>
                <a:gd name="f12" fmla="*/ f9 f5 1"/>
                <a:gd name="f13" fmla="*/ f8 f5 1"/>
              </a:gdLst>
              <a:ahLst/>
              <a:cxnLst>
                <a:cxn ang="3cd4">
                  <a:pos x="hc" y="t"/>
                </a:cxn>
                <a:cxn ang="0">
                  <a:pos x="r" y="vc"/>
                </a:cxn>
                <a:cxn ang="cd4">
                  <a:pos x="hc" y="b"/>
                </a:cxn>
                <a:cxn ang="cd2">
                  <a:pos x="l" y="vc"/>
                </a:cxn>
              </a:cxnLst>
              <a:rect l="f10" t="f13" r="f11" b="f12"/>
              <a:pathLst>
                <a:path w="21600" h="21600">
                  <a:moveTo>
                    <a:pt x="f2" y="f2"/>
                  </a:moveTo>
                  <a:lnTo>
                    <a:pt x="f3" y="f2"/>
                  </a:lnTo>
                  <a:lnTo>
                    <a:pt x="f3" y="f3"/>
                  </a:lnTo>
                  <a:lnTo>
                    <a:pt x="f2" y="f3"/>
                  </a:lnTo>
                  <a:lnTo>
                    <a:pt x="f2" y="f2"/>
                  </a:lnTo>
                  <a:close/>
                </a:path>
              </a:pathLst>
            </a:custGeom>
            <a:noFill/>
            <a:ln>
              <a:noFill/>
              <a:prstDash val="solid"/>
            </a:ln>
          </xdr:spPr>
          <xdr:txBody>
            <a:bodyPr vert="horz" wrap="square" lIns="27358" tIns="27358" rIns="0" bIns="0" anchor="t" anchorCtr="0" compatLnSpc="0">
              <a:noAutofit/>
            </a:bodyPr>
            <a:lstStyle/>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en-US" sz="1200" b="0" i="0" u="none" strike="noStrike" kern="1200" cap="none" spc="0" baseline="0">
                  <a:solidFill>
                    <a:srgbClr val="000000"/>
                  </a:solidFill>
                  <a:uFillTx/>
                  <a:latin typeface="新細明體" pitchFamily="18"/>
                  <a:ea typeface="新細明體" pitchFamily="18"/>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編製機關 </a:t>
              </a:r>
              <a:r>
                <a:rPr lang="en-US" sz="1200" b="0" i="0" u="none" strike="noStrike" kern="1200" cap="none" spc="0" baseline="0">
                  <a:solidFill>
                    <a:srgbClr val="000000"/>
                  </a:solidFill>
                  <a:uFillTx/>
                  <a:latin typeface="標楷體" pitchFamily="66"/>
                  <a:ea typeface="標楷體" pitchFamily="66"/>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直轄市、縣</a:t>
              </a:r>
              <a:r>
                <a:rPr lang="en-US" sz="1200" b="0" i="0" u="none" strike="noStrike" kern="1200" cap="none" spc="0" baseline="0">
                  <a:solidFill>
                    <a:srgbClr val="000000"/>
                  </a:solidFill>
                  <a:uFillTx/>
                  <a:latin typeface="標楷體" pitchFamily="66"/>
                  <a:ea typeface="標楷體" pitchFamily="66"/>
                  <a:cs typeface="Tahoma" pitchFamily="2"/>
                </a:rPr>
                <a:t>(</a:t>
              </a:r>
              <a:r>
                <a:rPr lang="zh-TW" sz="1200" b="0" i="0" u="none" strike="noStrike" kern="1200" cap="none" spc="0" baseline="0">
                  <a:solidFill>
                    <a:srgbClr val="000000"/>
                  </a:solidFill>
                  <a:uFillTx/>
                  <a:latin typeface="標楷體" pitchFamily="66"/>
                  <a:ea typeface="標楷體" pitchFamily="66"/>
                  <a:cs typeface="Tahoma" pitchFamily="2"/>
                </a:rPr>
                <a:t>市</a:t>
              </a:r>
              <a:r>
                <a:rPr lang="en-US" sz="1200" b="0" i="0" u="none" strike="noStrike" kern="1200" cap="none" spc="0" baseline="0">
                  <a:solidFill>
                    <a:srgbClr val="000000"/>
                  </a:solidFill>
                  <a:uFillTx/>
                  <a:latin typeface="標楷體" pitchFamily="66"/>
                  <a:ea typeface="標楷體" pitchFamily="66"/>
                  <a:cs typeface="Tahoma" pitchFamily="2"/>
                </a:rPr>
                <a:t>)</a:t>
              </a:r>
              <a:r>
                <a:rPr lang="zh-TW" sz="1200" b="0" i="0" u="none" strike="noStrike" kern="1200" cap="none" spc="0" baseline="0">
                  <a:solidFill>
                    <a:srgbClr val="000000"/>
                  </a:solidFill>
                  <a:uFillTx/>
                  <a:latin typeface="標楷體" pitchFamily="66"/>
                  <a:ea typeface="標楷體" pitchFamily="66"/>
                  <a:cs typeface="Tahoma" pitchFamily="2"/>
                </a:rPr>
                <a:t>政府</a:t>
              </a:r>
            </a:p>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en-US" sz="1200" b="0" i="0" u="none" strike="noStrike" kern="1200" cap="none" spc="0" baseline="0">
                  <a:solidFill>
                    <a:srgbClr val="000000"/>
                  </a:solidFill>
                  <a:uFillTx/>
                  <a:latin typeface="標楷體" pitchFamily="66"/>
                  <a:ea typeface="標楷體" pitchFamily="66"/>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表 </a:t>
              </a:r>
              <a:r>
                <a:rPr lang="en-US" sz="1200" b="0" i="0" u="none" strike="noStrike" kern="1200" cap="none" spc="0" baseline="0">
                  <a:solidFill>
                    <a:srgbClr val="000000"/>
                  </a:solidFill>
                  <a:uFillTx/>
                  <a:latin typeface="標楷體" pitchFamily="66"/>
                  <a:ea typeface="標楷體" pitchFamily="66"/>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號 </a:t>
              </a:r>
              <a:r>
                <a:rPr lang="en-US" sz="1200" b="0" i="0" u="none" strike="noStrike" kern="1200" cap="none" spc="0" baseline="0">
                  <a:solidFill>
                    <a:srgbClr val="000000"/>
                  </a:solidFill>
                  <a:uFillTx/>
                  <a:latin typeface="標楷體" pitchFamily="66"/>
                  <a:ea typeface="標楷體" pitchFamily="66"/>
                  <a:cs typeface="Tahoma" pitchFamily="2"/>
                </a:rPr>
                <a:t>       3311-04-01-2</a:t>
              </a:r>
            </a:p>
          </xdr:txBody>
        </xdr:sp>
        <xdr:sp macro="" textlink="">
          <xdr:nvSpPr>
            <xdr:cNvPr id="7" name="Line 4">
              <a:extLst>
                <a:ext uri="{FF2B5EF4-FFF2-40B4-BE49-F238E27FC236}">
                  <a16:creationId xmlns:a16="http://schemas.microsoft.com/office/drawing/2014/main" id="{6B74B62F-EEDB-7414-D427-D9E58AFE8CC6}"/>
                </a:ext>
              </a:extLst>
            </xdr:cNvPr>
            <xdr:cNvSpPr/>
          </xdr:nvSpPr>
          <xdr:spPr>
            <a:xfrm>
              <a:off x="-11823118" y="-11651037"/>
              <a:ext cx="7196" cy="0"/>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sp macro="" textlink="">
          <xdr:nvSpPr>
            <xdr:cNvPr id="8" name="Line 5">
              <a:extLst>
                <a:ext uri="{FF2B5EF4-FFF2-40B4-BE49-F238E27FC236}">
                  <a16:creationId xmlns:a16="http://schemas.microsoft.com/office/drawing/2014/main" id="{37F920E5-4B9E-6656-0F09-05C3077143F1}"/>
                </a:ext>
              </a:extLst>
            </xdr:cNvPr>
            <xdr:cNvSpPr/>
          </xdr:nvSpPr>
          <xdr:spPr>
            <a:xfrm>
              <a:off x="-11815922" y="-11781723"/>
              <a:ext cx="0" cy="268559"/>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sp macro="" textlink="">
          <xdr:nvSpPr>
            <xdr:cNvPr id="9" name="Line 6">
              <a:extLst>
                <a:ext uri="{FF2B5EF4-FFF2-40B4-BE49-F238E27FC236}">
                  <a16:creationId xmlns:a16="http://schemas.microsoft.com/office/drawing/2014/main" id="{CEABAA62-1C16-6633-1147-74D2DF410A87}"/>
                </a:ext>
              </a:extLst>
            </xdr:cNvPr>
            <xdr:cNvSpPr/>
          </xdr:nvSpPr>
          <xdr:spPr>
            <a:xfrm>
              <a:off x="-11823118" y="-11788563"/>
              <a:ext cx="7196" cy="0"/>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grpSp>
      <xdr:sp macro="" textlink="">
        <xdr:nvSpPr>
          <xdr:cNvPr id="4" name="Line 7">
            <a:extLst>
              <a:ext uri="{FF2B5EF4-FFF2-40B4-BE49-F238E27FC236}">
                <a16:creationId xmlns:a16="http://schemas.microsoft.com/office/drawing/2014/main" id="{DDD3D688-F955-3A6D-2FA7-7B832843CA3D}"/>
              </a:ext>
            </a:extLst>
          </xdr:cNvPr>
          <xdr:cNvSpPr/>
        </xdr:nvSpPr>
        <xdr:spPr>
          <a:xfrm>
            <a:off x="-11821317" y="-11788920"/>
            <a:ext cx="0" cy="275755"/>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sp macro="" textlink="">
        <xdr:nvSpPr>
          <xdr:cNvPr id="5" name="Line 8">
            <a:extLst>
              <a:ext uri="{FF2B5EF4-FFF2-40B4-BE49-F238E27FC236}">
                <a16:creationId xmlns:a16="http://schemas.microsoft.com/office/drawing/2014/main" id="{3DED6EE2-BA4E-58A4-E493-170772386103}"/>
              </a:ext>
            </a:extLst>
          </xdr:cNvPr>
          <xdr:cNvSpPr/>
        </xdr:nvSpPr>
        <xdr:spPr>
          <a:xfrm>
            <a:off x="-11823118" y="-11788920"/>
            <a:ext cx="0" cy="275755"/>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grpSp>
    <xdr:clientData/>
  </xdr:oneCellAnchor>
  <xdr:oneCellAnchor>
    <xdr:from>
      <xdr:col>0</xdr:col>
      <xdr:colOff>-11796116</xdr:colOff>
      <xdr:row>0</xdr:row>
      <xdr:rowOff>-11788920</xdr:rowOff>
    </xdr:from>
    <xdr:ext cx="1801" cy="290523"/>
    <xdr:grpSp>
      <xdr:nvGrpSpPr>
        <xdr:cNvPr id="10" name="Group 1">
          <a:extLst>
            <a:ext uri="{FF2B5EF4-FFF2-40B4-BE49-F238E27FC236}">
              <a16:creationId xmlns:a16="http://schemas.microsoft.com/office/drawing/2014/main" id="{C496F845-1A28-4202-989E-9CDAAEA40029}"/>
            </a:ext>
          </a:extLst>
        </xdr:cNvPr>
        <xdr:cNvGrpSpPr/>
      </xdr:nvGrpSpPr>
      <xdr:grpSpPr>
        <a:xfrm>
          <a:off x="-11796116" y="-11788920"/>
          <a:ext cx="1801" cy="290523"/>
          <a:chOff x="-11796116" y="-11788920"/>
          <a:chExt cx="1801" cy="290523"/>
        </a:xfrm>
      </xdr:grpSpPr>
      <xdr:grpSp>
        <xdr:nvGrpSpPr>
          <xdr:cNvPr id="11" name="Group 2">
            <a:extLst>
              <a:ext uri="{FF2B5EF4-FFF2-40B4-BE49-F238E27FC236}">
                <a16:creationId xmlns:a16="http://schemas.microsoft.com/office/drawing/2014/main" id="{8F45BE24-0CE3-05E1-31F4-A36AC0DCDEBB}"/>
              </a:ext>
            </a:extLst>
          </xdr:cNvPr>
          <xdr:cNvGrpSpPr/>
        </xdr:nvGrpSpPr>
        <xdr:grpSpPr>
          <a:xfrm>
            <a:off x="-11796116" y="-11788563"/>
            <a:ext cx="1801" cy="290166"/>
            <a:chOff x="-11796116" y="-11788563"/>
            <a:chExt cx="1801" cy="290166"/>
          </a:xfrm>
        </xdr:grpSpPr>
        <xdr:sp macro="" textlink="">
          <xdr:nvSpPr>
            <xdr:cNvPr id="14" name="Rectangle 3">
              <a:extLst>
                <a:ext uri="{FF2B5EF4-FFF2-40B4-BE49-F238E27FC236}">
                  <a16:creationId xmlns:a16="http://schemas.microsoft.com/office/drawing/2014/main" id="{9F1A1F33-F2BA-363D-2D33-6C8D49FF2C96}"/>
                </a:ext>
              </a:extLst>
            </xdr:cNvPr>
            <xdr:cNvSpPr/>
          </xdr:nvSpPr>
          <xdr:spPr>
            <a:xfrm>
              <a:off x="-11794324" y="-11498397"/>
              <a:ext cx="0" cy="0"/>
            </a:xfrm>
            <a:custGeom>
              <a:avLst/>
              <a:gdLst>
                <a:gd name="f0" fmla="val w"/>
                <a:gd name="f1" fmla="val h"/>
                <a:gd name="f2" fmla="val 0"/>
                <a:gd name="f3" fmla="val 21600"/>
                <a:gd name="f4" fmla="*/ f0 1 21600"/>
                <a:gd name="f5" fmla="*/ f1 1 21600"/>
                <a:gd name="f6" fmla="+- f3 0 f2"/>
                <a:gd name="f7" fmla="*/ f6 1 21600"/>
                <a:gd name="f8" fmla="*/ f2 1 f7"/>
                <a:gd name="f9" fmla="*/ f3 1 f7"/>
                <a:gd name="f10" fmla="*/ f8 f4 1"/>
                <a:gd name="f11" fmla="*/ f9 f4 1"/>
                <a:gd name="f12" fmla="*/ f9 f5 1"/>
                <a:gd name="f13" fmla="*/ f8 f5 1"/>
              </a:gdLst>
              <a:ahLst/>
              <a:cxnLst>
                <a:cxn ang="3cd4">
                  <a:pos x="hc" y="t"/>
                </a:cxn>
                <a:cxn ang="0">
                  <a:pos x="r" y="vc"/>
                </a:cxn>
                <a:cxn ang="cd4">
                  <a:pos x="hc" y="b"/>
                </a:cxn>
                <a:cxn ang="cd2">
                  <a:pos x="l" y="vc"/>
                </a:cxn>
              </a:cxnLst>
              <a:rect l="f10" t="f13" r="f11" b="f12"/>
              <a:pathLst>
                <a:path w="21600" h="21600">
                  <a:moveTo>
                    <a:pt x="f2" y="f2"/>
                  </a:moveTo>
                  <a:lnTo>
                    <a:pt x="f3" y="f2"/>
                  </a:lnTo>
                  <a:lnTo>
                    <a:pt x="f3" y="f3"/>
                  </a:lnTo>
                  <a:lnTo>
                    <a:pt x="f2" y="f3"/>
                  </a:lnTo>
                  <a:lnTo>
                    <a:pt x="f2" y="f2"/>
                  </a:lnTo>
                  <a:close/>
                </a:path>
              </a:pathLst>
            </a:custGeom>
            <a:noFill/>
            <a:ln>
              <a:noFill/>
              <a:prstDash val="solid"/>
            </a:ln>
          </xdr:spPr>
          <xdr:txBody>
            <a:bodyPr vert="horz" wrap="square" lIns="27358" tIns="27358" rIns="0" bIns="0" anchor="t" anchorCtr="0" compatLnSpc="0">
              <a:noAutofit/>
            </a:bodyPr>
            <a:lstStyle/>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en-US" sz="1200" b="0" i="0" u="none" strike="noStrike" kern="1200" cap="none" spc="0" baseline="0">
                  <a:solidFill>
                    <a:srgbClr val="000000"/>
                  </a:solidFill>
                  <a:uFillTx/>
                  <a:latin typeface="新細明體" pitchFamily="18"/>
                  <a:ea typeface="新細明體" pitchFamily="18"/>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編製機關 </a:t>
              </a:r>
              <a:r>
                <a:rPr lang="en-US" sz="1200" b="0" i="0" u="none" strike="noStrike" kern="1200" cap="none" spc="0" baseline="0">
                  <a:solidFill>
                    <a:srgbClr val="000000"/>
                  </a:solidFill>
                  <a:uFillTx/>
                  <a:latin typeface="標楷體" pitchFamily="66"/>
                  <a:ea typeface="標楷體" pitchFamily="66"/>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直轄市、縣</a:t>
              </a:r>
              <a:r>
                <a:rPr lang="en-US" sz="1200" b="0" i="0" u="none" strike="noStrike" kern="1200" cap="none" spc="0" baseline="0">
                  <a:solidFill>
                    <a:srgbClr val="000000"/>
                  </a:solidFill>
                  <a:uFillTx/>
                  <a:latin typeface="標楷體" pitchFamily="66"/>
                  <a:ea typeface="標楷體" pitchFamily="66"/>
                  <a:cs typeface="Tahoma" pitchFamily="2"/>
                </a:rPr>
                <a:t>(</a:t>
              </a:r>
              <a:r>
                <a:rPr lang="zh-TW" sz="1200" b="0" i="0" u="none" strike="noStrike" kern="1200" cap="none" spc="0" baseline="0">
                  <a:solidFill>
                    <a:srgbClr val="000000"/>
                  </a:solidFill>
                  <a:uFillTx/>
                  <a:latin typeface="標楷體" pitchFamily="66"/>
                  <a:ea typeface="標楷體" pitchFamily="66"/>
                  <a:cs typeface="Tahoma" pitchFamily="2"/>
                </a:rPr>
                <a:t>市</a:t>
              </a:r>
              <a:r>
                <a:rPr lang="en-US" sz="1200" b="0" i="0" u="none" strike="noStrike" kern="1200" cap="none" spc="0" baseline="0">
                  <a:solidFill>
                    <a:srgbClr val="000000"/>
                  </a:solidFill>
                  <a:uFillTx/>
                  <a:latin typeface="標楷體" pitchFamily="66"/>
                  <a:ea typeface="標楷體" pitchFamily="66"/>
                  <a:cs typeface="Tahoma" pitchFamily="2"/>
                </a:rPr>
                <a:t>)</a:t>
              </a:r>
              <a:r>
                <a:rPr lang="zh-TW" sz="1200" b="0" i="0" u="none" strike="noStrike" kern="1200" cap="none" spc="0" baseline="0">
                  <a:solidFill>
                    <a:srgbClr val="000000"/>
                  </a:solidFill>
                  <a:uFillTx/>
                  <a:latin typeface="標楷體" pitchFamily="66"/>
                  <a:ea typeface="標楷體" pitchFamily="66"/>
                  <a:cs typeface="Tahoma" pitchFamily="2"/>
                </a:rPr>
                <a:t>政府</a:t>
              </a:r>
            </a:p>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en-US" sz="1200" b="0" i="0" u="none" strike="noStrike" kern="1200" cap="none" spc="0" baseline="0">
                  <a:solidFill>
                    <a:srgbClr val="000000"/>
                  </a:solidFill>
                  <a:uFillTx/>
                  <a:latin typeface="標楷體" pitchFamily="66"/>
                  <a:ea typeface="標楷體" pitchFamily="66"/>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表 </a:t>
              </a:r>
              <a:r>
                <a:rPr lang="en-US" sz="1200" b="0" i="0" u="none" strike="noStrike" kern="1200" cap="none" spc="0" baseline="0">
                  <a:solidFill>
                    <a:srgbClr val="000000"/>
                  </a:solidFill>
                  <a:uFillTx/>
                  <a:latin typeface="標楷體" pitchFamily="66"/>
                  <a:ea typeface="標楷體" pitchFamily="66"/>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號 </a:t>
              </a:r>
              <a:r>
                <a:rPr lang="en-US" sz="1200" b="0" i="0" u="none" strike="noStrike" kern="1200" cap="none" spc="0" baseline="0">
                  <a:solidFill>
                    <a:srgbClr val="000000"/>
                  </a:solidFill>
                  <a:uFillTx/>
                  <a:latin typeface="標楷體" pitchFamily="66"/>
                  <a:ea typeface="標楷體" pitchFamily="66"/>
                  <a:cs typeface="Tahoma" pitchFamily="2"/>
                </a:rPr>
                <a:t>       3311-04-01-2</a:t>
              </a:r>
            </a:p>
          </xdr:txBody>
        </xdr:sp>
        <xdr:sp macro="" textlink="">
          <xdr:nvSpPr>
            <xdr:cNvPr id="15" name="Line 4">
              <a:extLst>
                <a:ext uri="{FF2B5EF4-FFF2-40B4-BE49-F238E27FC236}">
                  <a16:creationId xmlns:a16="http://schemas.microsoft.com/office/drawing/2014/main" id="{CAE82C10-2DE2-1900-C836-253466797426}"/>
                </a:ext>
              </a:extLst>
            </xdr:cNvPr>
            <xdr:cNvSpPr/>
          </xdr:nvSpPr>
          <xdr:spPr>
            <a:xfrm>
              <a:off x="-11796116" y="-11647444"/>
              <a:ext cx="1801" cy="0"/>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sp macro="" textlink="">
          <xdr:nvSpPr>
            <xdr:cNvPr id="16" name="Line 5">
              <a:extLst>
                <a:ext uri="{FF2B5EF4-FFF2-40B4-BE49-F238E27FC236}">
                  <a16:creationId xmlns:a16="http://schemas.microsoft.com/office/drawing/2014/main" id="{5E53BF7F-BE62-65F4-0134-AF029C41B214}"/>
                </a:ext>
              </a:extLst>
            </xdr:cNvPr>
            <xdr:cNvSpPr/>
          </xdr:nvSpPr>
          <xdr:spPr>
            <a:xfrm>
              <a:off x="-11794324" y="-11781358"/>
              <a:ext cx="0" cy="275755"/>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sp macro="" textlink="">
          <xdr:nvSpPr>
            <xdr:cNvPr id="17" name="Line 6">
              <a:extLst>
                <a:ext uri="{FF2B5EF4-FFF2-40B4-BE49-F238E27FC236}">
                  <a16:creationId xmlns:a16="http://schemas.microsoft.com/office/drawing/2014/main" id="{BEB0C76A-5D0D-BE74-70B9-8FB18BCD3AFF}"/>
                </a:ext>
              </a:extLst>
            </xdr:cNvPr>
            <xdr:cNvSpPr/>
          </xdr:nvSpPr>
          <xdr:spPr>
            <a:xfrm>
              <a:off x="-11796116" y="-11788563"/>
              <a:ext cx="1801" cy="0"/>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grpSp>
      <xdr:sp macro="" textlink="">
        <xdr:nvSpPr>
          <xdr:cNvPr id="12" name="Line 7">
            <a:extLst>
              <a:ext uri="{FF2B5EF4-FFF2-40B4-BE49-F238E27FC236}">
                <a16:creationId xmlns:a16="http://schemas.microsoft.com/office/drawing/2014/main" id="{40E9BA29-5168-CAA7-7E39-2D18AF473247}"/>
              </a:ext>
            </a:extLst>
          </xdr:cNvPr>
          <xdr:cNvSpPr/>
        </xdr:nvSpPr>
        <xdr:spPr>
          <a:xfrm>
            <a:off x="-11795760" y="-11788920"/>
            <a:ext cx="0" cy="283317"/>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sp macro="" textlink="">
        <xdr:nvSpPr>
          <xdr:cNvPr id="13" name="Line 8">
            <a:extLst>
              <a:ext uri="{FF2B5EF4-FFF2-40B4-BE49-F238E27FC236}">
                <a16:creationId xmlns:a16="http://schemas.microsoft.com/office/drawing/2014/main" id="{EFEC6278-E336-1230-6163-D2B78883ADEF}"/>
              </a:ext>
            </a:extLst>
          </xdr:cNvPr>
          <xdr:cNvSpPr/>
        </xdr:nvSpPr>
        <xdr:spPr>
          <a:xfrm>
            <a:off x="-11796116" y="-11788920"/>
            <a:ext cx="0" cy="283317"/>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grpSp>
    <xdr:clientData/>
  </xdr:oneCellAnchor>
</xdr:wsDr>
</file>

<file path=xl/drawings/drawing19.xml><?xml version="1.0" encoding="utf-8"?>
<xdr:wsDr xmlns:xdr="http://schemas.openxmlformats.org/drawingml/2006/spreadsheetDrawing" xmlns:a="http://schemas.openxmlformats.org/drawingml/2006/main">
  <xdr:oneCellAnchor>
    <xdr:from>
      <xdr:col>0</xdr:col>
      <xdr:colOff>-11823475</xdr:colOff>
      <xdr:row>0</xdr:row>
      <xdr:rowOff>-11788920</xdr:rowOff>
    </xdr:from>
    <xdr:ext cx="7562" cy="281516"/>
    <xdr:grpSp>
      <xdr:nvGrpSpPr>
        <xdr:cNvPr id="2" name="Group 1">
          <a:extLst>
            <a:ext uri="{FF2B5EF4-FFF2-40B4-BE49-F238E27FC236}">
              <a16:creationId xmlns:a16="http://schemas.microsoft.com/office/drawing/2014/main" id="{1B4E9BC2-045C-4B68-864B-2BEE707E0907}"/>
            </a:ext>
          </a:extLst>
        </xdr:cNvPr>
        <xdr:cNvGrpSpPr/>
      </xdr:nvGrpSpPr>
      <xdr:grpSpPr>
        <a:xfrm>
          <a:off x="-11823475" y="-11788920"/>
          <a:ext cx="7562" cy="281516"/>
          <a:chOff x="-11823475" y="-11788920"/>
          <a:chExt cx="7562" cy="281516"/>
        </a:xfrm>
      </xdr:grpSpPr>
      <xdr:grpSp>
        <xdr:nvGrpSpPr>
          <xdr:cNvPr id="3" name="Group 2">
            <a:extLst>
              <a:ext uri="{FF2B5EF4-FFF2-40B4-BE49-F238E27FC236}">
                <a16:creationId xmlns:a16="http://schemas.microsoft.com/office/drawing/2014/main" id="{FCC840DC-7B84-1CAF-5B3E-468CC8DD6E09}"/>
              </a:ext>
            </a:extLst>
          </xdr:cNvPr>
          <xdr:cNvGrpSpPr/>
        </xdr:nvGrpSpPr>
        <xdr:grpSpPr>
          <a:xfrm>
            <a:off x="-11823475" y="-11788920"/>
            <a:ext cx="7562" cy="281516"/>
            <a:chOff x="-11823475" y="-11788920"/>
            <a:chExt cx="7562" cy="281516"/>
          </a:xfrm>
        </xdr:grpSpPr>
        <xdr:sp macro="" textlink="">
          <xdr:nvSpPr>
            <xdr:cNvPr id="6" name="Rectangle 3">
              <a:extLst>
                <a:ext uri="{FF2B5EF4-FFF2-40B4-BE49-F238E27FC236}">
                  <a16:creationId xmlns:a16="http://schemas.microsoft.com/office/drawing/2014/main" id="{2D7DC184-9BFF-704E-7762-DE36F9377C03}"/>
                </a:ext>
              </a:extLst>
            </xdr:cNvPr>
            <xdr:cNvSpPr/>
          </xdr:nvSpPr>
          <xdr:spPr>
            <a:xfrm>
              <a:off x="-11823475" y="-11507760"/>
              <a:ext cx="356" cy="356"/>
            </a:xfrm>
            <a:custGeom>
              <a:avLst/>
              <a:gdLst>
                <a:gd name="f0" fmla="val w"/>
                <a:gd name="f1" fmla="val h"/>
                <a:gd name="f2" fmla="val 0"/>
                <a:gd name="f3" fmla="val 21600"/>
                <a:gd name="f4" fmla="*/ f0 1 21600"/>
                <a:gd name="f5" fmla="*/ f1 1 21600"/>
                <a:gd name="f6" fmla="+- f3 0 f2"/>
                <a:gd name="f7" fmla="*/ f6 1 21600"/>
                <a:gd name="f8" fmla="*/ f2 1 f7"/>
                <a:gd name="f9" fmla="*/ f3 1 f7"/>
                <a:gd name="f10" fmla="*/ f8 f4 1"/>
                <a:gd name="f11" fmla="*/ f9 f4 1"/>
                <a:gd name="f12" fmla="*/ f9 f5 1"/>
                <a:gd name="f13" fmla="*/ f8 f5 1"/>
              </a:gdLst>
              <a:ahLst/>
              <a:cxnLst>
                <a:cxn ang="3cd4">
                  <a:pos x="hc" y="t"/>
                </a:cxn>
                <a:cxn ang="0">
                  <a:pos x="r" y="vc"/>
                </a:cxn>
                <a:cxn ang="cd4">
                  <a:pos x="hc" y="b"/>
                </a:cxn>
                <a:cxn ang="cd2">
                  <a:pos x="l" y="vc"/>
                </a:cxn>
              </a:cxnLst>
              <a:rect l="f10" t="f13" r="f11" b="f12"/>
              <a:pathLst>
                <a:path w="21600" h="21600">
                  <a:moveTo>
                    <a:pt x="f2" y="f2"/>
                  </a:moveTo>
                  <a:lnTo>
                    <a:pt x="f3" y="f2"/>
                  </a:lnTo>
                  <a:lnTo>
                    <a:pt x="f3" y="f3"/>
                  </a:lnTo>
                  <a:lnTo>
                    <a:pt x="f2" y="f3"/>
                  </a:lnTo>
                  <a:lnTo>
                    <a:pt x="f2" y="f2"/>
                  </a:lnTo>
                  <a:close/>
                </a:path>
              </a:pathLst>
            </a:custGeom>
            <a:noFill/>
            <a:ln>
              <a:noFill/>
              <a:prstDash val="solid"/>
            </a:ln>
          </xdr:spPr>
          <xdr:txBody>
            <a:bodyPr vert="horz" wrap="square" lIns="27358" tIns="27358" rIns="0" bIns="0" anchor="t" anchorCtr="0" compatLnSpc="0">
              <a:noAutofit/>
            </a:bodyPr>
            <a:lstStyle/>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en-US" sz="1200" b="0" i="0" u="none" strike="noStrike" kern="1200" cap="none" spc="0" baseline="0">
                  <a:solidFill>
                    <a:srgbClr val="000000"/>
                  </a:solidFill>
                  <a:uFillTx/>
                  <a:latin typeface="新細明體" pitchFamily="18"/>
                  <a:ea typeface="新細明體" pitchFamily="18"/>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編製機關 </a:t>
              </a:r>
              <a:r>
                <a:rPr lang="en-US" sz="1200" b="0" i="0" u="none" strike="noStrike" kern="1200" cap="none" spc="0" baseline="0">
                  <a:solidFill>
                    <a:srgbClr val="000000"/>
                  </a:solidFill>
                  <a:uFillTx/>
                  <a:latin typeface="標楷體" pitchFamily="66"/>
                  <a:ea typeface="標楷體" pitchFamily="66"/>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直轄市、縣</a:t>
              </a:r>
              <a:r>
                <a:rPr lang="en-US" sz="1200" b="0" i="0" u="none" strike="noStrike" kern="1200" cap="none" spc="0" baseline="0">
                  <a:solidFill>
                    <a:srgbClr val="000000"/>
                  </a:solidFill>
                  <a:uFillTx/>
                  <a:latin typeface="標楷體" pitchFamily="66"/>
                  <a:ea typeface="標楷體" pitchFamily="66"/>
                  <a:cs typeface="Tahoma" pitchFamily="2"/>
                </a:rPr>
                <a:t>(</a:t>
              </a:r>
              <a:r>
                <a:rPr lang="zh-TW" sz="1200" b="0" i="0" u="none" strike="noStrike" kern="1200" cap="none" spc="0" baseline="0">
                  <a:solidFill>
                    <a:srgbClr val="000000"/>
                  </a:solidFill>
                  <a:uFillTx/>
                  <a:latin typeface="標楷體" pitchFamily="66"/>
                  <a:ea typeface="標楷體" pitchFamily="66"/>
                  <a:cs typeface="Tahoma" pitchFamily="2"/>
                </a:rPr>
                <a:t>市</a:t>
              </a:r>
              <a:r>
                <a:rPr lang="en-US" sz="1200" b="0" i="0" u="none" strike="noStrike" kern="1200" cap="none" spc="0" baseline="0">
                  <a:solidFill>
                    <a:srgbClr val="000000"/>
                  </a:solidFill>
                  <a:uFillTx/>
                  <a:latin typeface="標楷體" pitchFamily="66"/>
                  <a:ea typeface="標楷體" pitchFamily="66"/>
                  <a:cs typeface="Tahoma" pitchFamily="2"/>
                </a:rPr>
                <a:t>)</a:t>
              </a:r>
              <a:r>
                <a:rPr lang="zh-TW" sz="1200" b="0" i="0" u="none" strike="noStrike" kern="1200" cap="none" spc="0" baseline="0">
                  <a:solidFill>
                    <a:srgbClr val="000000"/>
                  </a:solidFill>
                  <a:uFillTx/>
                  <a:latin typeface="標楷體" pitchFamily="66"/>
                  <a:ea typeface="標楷體" pitchFamily="66"/>
                  <a:cs typeface="Tahoma" pitchFamily="2"/>
                </a:rPr>
                <a:t>政府</a:t>
              </a:r>
            </a:p>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en-US" sz="1200" b="0" i="0" u="none" strike="noStrike" kern="1200" cap="none" spc="0" baseline="0">
                  <a:solidFill>
                    <a:srgbClr val="000000"/>
                  </a:solidFill>
                  <a:uFillTx/>
                  <a:latin typeface="標楷體" pitchFamily="66"/>
                  <a:ea typeface="標楷體" pitchFamily="66"/>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表 </a:t>
              </a:r>
              <a:r>
                <a:rPr lang="en-US" sz="1200" b="0" i="0" u="none" strike="noStrike" kern="1200" cap="none" spc="0" baseline="0">
                  <a:solidFill>
                    <a:srgbClr val="000000"/>
                  </a:solidFill>
                  <a:uFillTx/>
                  <a:latin typeface="標楷體" pitchFamily="66"/>
                  <a:ea typeface="標楷體" pitchFamily="66"/>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號 </a:t>
              </a:r>
              <a:r>
                <a:rPr lang="en-US" sz="1200" b="0" i="0" u="none" strike="noStrike" kern="1200" cap="none" spc="0" baseline="0">
                  <a:solidFill>
                    <a:srgbClr val="000000"/>
                  </a:solidFill>
                  <a:uFillTx/>
                  <a:latin typeface="標楷體" pitchFamily="66"/>
                  <a:ea typeface="標楷體" pitchFamily="66"/>
                  <a:cs typeface="Tahoma" pitchFamily="2"/>
                </a:rPr>
                <a:t>       3311-04-02-2</a:t>
              </a:r>
            </a:p>
          </xdr:txBody>
        </xdr:sp>
        <xdr:sp macro="" textlink="">
          <xdr:nvSpPr>
            <xdr:cNvPr id="7" name="Line 4">
              <a:extLst>
                <a:ext uri="{FF2B5EF4-FFF2-40B4-BE49-F238E27FC236}">
                  <a16:creationId xmlns:a16="http://schemas.microsoft.com/office/drawing/2014/main" id="{F9E0360F-9176-B0BD-164F-A1B9DA0BE1CD}"/>
                </a:ext>
              </a:extLst>
            </xdr:cNvPr>
            <xdr:cNvSpPr/>
          </xdr:nvSpPr>
          <xdr:spPr>
            <a:xfrm>
              <a:off x="-11823475" y="-11651760"/>
              <a:ext cx="7562" cy="0"/>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sp macro="" textlink="">
          <xdr:nvSpPr>
            <xdr:cNvPr id="8" name="Line 5">
              <a:extLst>
                <a:ext uri="{FF2B5EF4-FFF2-40B4-BE49-F238E27FC236}">
                  <a16:creationId xmlns:a16="http://schemas.microsoft.com/office/drawing/2014/main" id="{BFBFD527-C87A-9394-929F-95932B19865C}"/>
                </a:ext>
              </a:extLst>
            </xdr:cNvPr>
            <xdr:cNvSpPr/>
          </xdr:nvSpPr>
          <xdr:spPr>
            <a:xfrm>
              <a:off x="-11815922" y="-11782080"/>
              <a:ext cx="0" cy="266757"/>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sp macro="" textlink="">
          <xdr:nvSpPr>
            <xdr:cNvPr id="9" name="Line 6">
              <a:extLst>
                <a:ext uri="{FF2B5EF4-FFF2-40B4-BE49-F238E27FC236}">
                  <a16:creationId xmlns:a16="http://schemas.microsoft.com/office/drawing/2014/main" id="{3247ED81-E360-4422-01EF-7EAEFB355A31}"/>
                </a:ext>
              </a:extLst>
            </xdr:cNvPr>
            <xdr:cNvSpPr/>
          </xdr:nvSpPr>
          <xdr:spPr>
            <a:xfrm>
              <a:off x="-11823475" y="-11788920"/>
              <a:ext cx="7562" cy="0"/>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grpSp>
      <xdr:sp macro="" textlink="">
        <xdr:nvSpPr>
          <xdr:cNvPr id="4" name="Line 7">
            <a:extLst>
              <a:ext uri="{FF2B5EF4-FFF2-40B4-BE49-F238E27FC236}">
                <a16:creationId xmlns:a16="http://schemas.microsoft.com/office/drawing/2014/main" id="{421EC818-6ADD-29E1-C21F-C5E82A08C94D}"/>
              </a:ext>
            </a:extLst>
          </xdr:cNvPr>
          <xdr:cNvSpPr/>
        </xdr:nvSpPr>
        <xdr:spPr>
          <a:xfrm>
            <a:off x="-11821317" y="-11788920"/>
            <a:ext cx="0" cy="273963"/>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sp macro="" textlink="">
        <xdr:nvSpPr>
          <xdr:cNvPr id="5" name="Line 8">
            <a:extLst>
              <a:ext uri="{FF2B5EF4-FFF2-40B4-BE49-F238E27FC236}">
                <a16:creationId xmlns:a16="http://schemas.microsoft.com/office/drawing/2014/main" id="{86B9E903-19BF-C0AB-FDAA-22DFFC83A598}"/>
              </a:ext>
            </a:extLst>
          </xdr:cNvPr>
          <xdr:cNvSpPr/>
        </xdr:nvSpPr>
        <xdr:spPr>
          <a:xfrm>
            <a:off x="-11823475" y="-11788920"/>
            <a:ext cx="0" cy="273963"/>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grpSp>
    <xdr:clientData/>
  </xdr:oneCellAnchor>
</xdr:wsDr>
</file>

<file path=xl/drawings/drawing2.xml><?xml version="1.0" encoding="utf-8"?>
<xdr:wsDr xmlns:xdr="http://schemas.openxmlformats.org/drawingml/2006/spreadsheetDrawing" xmlns:a="http://schemas.openxmlformats.org/drawingml/2006/main">
  <xdr:twoCellAnchor>
    <xdr:from>
      <xdr:col>4</xdr:col>
      <xdr:colOff>0</xdr:colOff>
      <xdr:row>13</xdr:row>
      <xdr:rowOff>0</xdr:rowOff>
    </xdr:from>
    <xdr:to>
      <xdr:col>4</xdr:col>
      <xdr:colOff>0</xdr:colOff>
      <xdr:row>13</xdr:row>
      <xdr:rowOff>0</xdr:rowOff>
    </xdr:to>
    <xdr:sp macro="" textlink="">
      <xdr:nvSpPr>
        <xdr:cNvPr id="2" name="Text Box 1">
          <a:extLst>
            <a:ext uri="{FF2B5EF4-FFF2-40B4-BE49-F238E27FC236}">
              <a16:creationId xmlns:a16="http://schemas.microsoft.com/office/drawing/2014/main" id="{536422AB-4BFA-4EB3-AF01-96F35A99789F}"/>
            </a:ext>
          </a:extLst>
        </xdr:cNvPr>
        <xdr:cNvSpPr txBox="1">
          <a:spLocks noChangeArrowheads="1"/>
        </xdr:cNvSpPr>
      </xdr:nvSpPr>
      <xdr:spPr bwMode="auto">
        <a:xfrm>
          <a:off x="3642360" y="64465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3" name="Text Box 2">
          <a:extLst>
            <a:ext uri="{FF2B5EF4-FFF2-40B4-BE49-F238E27FC236}">
              <a16:creationId xmlns:a16="http://schemas.microsoft.com/office/drawing/2014/main" id="{71047B93-522F-4DA6-B1C1-DC5710EFC0BE}"/>
            </a:ext>
          </a:extLst>
        </xdr:cNvPr>
        <xdr:cNvSpPr txBox="1">
          <a:spLocks noChangeArrowheads="1"/>
        </xdr:cNvSpPr>
      </xdr:nvSpPr>
      <xdr:spPr bwMode="auto">
        <a:xfrm>
          <a:off x="3642360" y="64465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4" name="Text Box 50">
          <a:extLst>
            <a:ext uri="{FF2B5EF4-FFF2-40B4-BE49-F238E27FC236}">
              <a16:creationId xmlns:a16="http://schemas.microsoft.com/office/drawing/2014/main" id="{FAEAEB7D-1270-480F-91E4-469F7C256E85}"/>
            </a:ext>
          </a:extLst>
        </xdr:cNvPr>
        <xdr:cNvSpPr txBox="1">
          <a:spLocks noChangeArrowheads="1"/>
        </xdr:cNvSpPr>
      </xdr:nvSpPr>
      <xdr:spPr bwMode="auto">
        <a:xfrm>
          <a:off x="3642360" y="64465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5" name="Text Box 51">
          <a:extLst>
            <a:ext uri="{FF2B5EF4-FFF2-40B4-BE49-F238E27FC236}">
              <a16:creationId xmlns:a16="http://schemas.microsoft.com/office/drawing/2014/main" id="{7AA80B8C-A611-4961-ADD5-0C27571677B8}"/>
            </a:ext>
          </a:extLst>
        </xdr:cNvPr>
        <xdr:cNvSpPr txBox="1">
          <a:spLocks noChangeArrowheads="1"/>
        </xdr:cNvSpPr>
      </xdr:nvSpPr>
      <xdr:spPr bwMode="auto">
        <a:xfrm>
          <a:off x="3642360" y="64465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editAs="oneCell">
    <xdr:from>
      <xdr:col>9</xdr:col>
      <xdr:colOff>51487</xdr:colOff>
      <xdr:row>5</xdr:row>
      <xdr:rowOff>14759</xdr:rowOff>
    </xdr:from>
    <xdr:to>
      <xdr:col>11</xdr:col>
      <xdr:colOff>825055</xdr:colOff>
      <xdr:row>5</xdr:row>
      <xdr:rowOff>275653</xdr:rowOff>
    </xdr:to>
    <xdr:sp macro="" textlink="">
      <xdr:nvSpPr>
        <xdr:cNvPr id="6" name="報表類別">
          <a:extLst>
            <a:ext uri="{FF2B5EF4-FFF2-40B4-BE49-F238E27FC236}">
              <a16:creationId xmlns:a16="http://schemas.microsoft.com/office/drawing/2014/main" id="{8C434F07-C178-4FCD-91EB-C71237249407}"/>
            </a:ext>
          </a:extLst>
        </xdr:cNvPr>
        <xdr:cNvSpPr>
          <a:spLocks noChangeArrowheads="1"/>
        </xdr:cNvSpPr>
      </xdr:nvSpPr>
      <xdr:spPr bwMode="auto">
        <a:xfrm>
          <a:off x="7999147" y="1157759"/>
          <a:ext cx="2495688" cy="26089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19050">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r" rtl="0">
            <a:defRPr sz="1000"/>
          </a:pPr>
          <a:r>
            <a:rPr lang="zh-TW" altLang="en-US" sz="1200" b="0" i="0" u="none" strike="noStrike" baseline="0">
              <a:solidFill>
                <a:srgbClr val="000000"/>
              </a:solidFill>
              <a:latin typeface="標楷體"/>
              <a:ea typeface="標楷體"/>
            </a:rPr>
            <a:t>單位：個</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7" name="Text Box 70">
          <a:extLst>
            <a:ext uri="{FF2B5EF4-FFF2-40B4-BE49-F238E27FC236}">
              <a16:creationId xmlns:a16="http://schemas.microsoft.com/office/drawing/2014/main" id="{9F35C138-C145-4A6D-8EC3-22BFF7C025D5}"/>
            </a:ext>
          </a:extLst>
        </xdr:cNvPr>
        <xdr:cNvSpPr txBox="1">
          <a:spLocks noChangeArrowheads="1"/>
        </xdr:cNvSpPr>
      </xdr:nvSpPr>
      <xdr:spPr bwMode="auto">
        <a:xfrm>
          <a:off x="3642360" y="64465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8" name="Text Box 71">
          <a:extLst>
            <a:ext uri="{FF2B5EF4-FFF2-40B4-BE49-F238E27FC236}">
              <a16:creationId xmlns:a16="http://schemas.microsoft.com/office/drawing/2014/main" id="{C424BBDD-4B8F-42DD-B266-5E6A20096864}"/>
            </a:ext>
          </a:extLst>
        </xdr:cNvPr>
        <xdr:cNvSpPr txBox="1">
          <a:spLocks noChangeArrowheads="1"/>
        </xdr:cNvSpPr>
      </xdr:nvSpPr>
      <xdr:spPr bwMode="auto">
        <a:xfrm>
          <a:off x="3642360" y="64465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9" name="Text Box 72">
          <a:extLst>
            <a:ext uri="{FF2B5EF4-FFF2-40B4-BE49-F238E27FC236}">
              <a16:creationId xmlns:a16="http://schemas.microsoft.com/office/drawing/2014/main" id="{EF76D357-8C57-4DE7-9EF9-7584390BA805}"/>
            </a:ext>
          </a:extLst>
        </xdr:cNvPr>
        <xdr:cNvSpPr txBox="1">
          <a:spLocks noChangeArrowheads="1"/>
        </xdr:cNvSpPr>
      </xdr:nvSpPr>
      <xdr:spPr bwMode="auto">
        <a:xfrm>
          <a:off x="3642360" y="64465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10" name="Text Box 73">
          <a:extLst>
            <a:ext uri="{FF2B5EF4-FFF2-40B4-BE49-F238E27FC236}">
              <a16:creationId xmlns:a16="http://schemas.microsoft.com/office/drawing/2014/main" id="{12E94A84-FC34-4E9D-A53B-EFED785C19DE}"/>
            </a:ext>
          </a:extLst>
        </xdr:cNvPr>
        <xdr:cNvSpPr txBox="1">
          <a:spLocks noChangeArrowheads="1"/>
        </xdr:cNvSpPr>
      </xdr:nvSpPr>
      <xdr:spPr bwMode="auto">
        <a:xfrm>
          <a:off x="3642360" y="64465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wsDr>
</file>

<file path=xl/drawings/drawing20.xml><?xml version="1.0" encoding="utf-8"?>
<xdr:wsDr xmlns:xdr="http://schemas.openxmlformats.org/drawingml/2006/spreadsheetDrawing" xmlns:a="http://schemas.openxmlformats.org/drawingml/2006/main">
  <xdr:oneCellAnchor>
    <xdr:from>
      <xdr:col>0</xdr:col>
      <xdr:colOff>-11796116</xdr:colOff>
      <xdr:row>0</xdr:row>
      <xdr:rowOff>-11788920</xdr:rowOff>
    </xdr:from>
    <xdr:ext cx="1801" cy="290523"/>
    <xdr:grpSp>
      <xdr:nvGrpSpPr>
        <xdr:cNvPr id="2" name="Group 1">
          <a:extLst>
            <a:ext uri="{FF2B5EF4-FFF2-40B4-BE49-F238E27FC236}">
              <a16:creationId xmlns:a16="http://schemas.microsoft.com/office/drawing/2014/main" id="{91BEED0A-F06B-408D-BAD7-FDE2973DFBCD}"/>
            </a:ext>
          </a:extLst>
        </xdr:cNvPr>
        <xdr:cNvGrpSpPr/>
      </xdr:nvGrpSpPr>
      <xdr:grpSpPr>
        <a:xfrm>
          <a:off x="-11796116" y="-11788920"/>
          <a:ext cx="1801" cy="290523"/>
          <a:chOff x="-11796116" y="-11788920"/>
          <a:chExt cx="1801" cy="290523"/>
        </a:xfrm>
      </xdr:grpSpPr>
      <xdr:grpSp>
        <xdr:nvGrpSpPr>
          <xdr:cNvPr id="3" name="Group 2">
            <a:extLst>
              <a:ext uri="{FF2B5EF4-FFF2-40B4-BE49-F238E27FC236}">
                <a16:creationId xmlns:a16="http://schemas.microsoft.com/office/drawing/2014/main" id="{52A9CBDB-2517-C3A5-7B50-AB4FDE80A04F}"/>
              </a:ext>
            </a:extLst>
          </xdr:cNvPr>
          <xdr:cNvGrpSpPr/>
        </xdr:nvGrpSpPr>
        <xdr:grpSpPr>
          <a:xfrm>
            <a:off x="-11796116" y="-11788563"/>
            <a:ext cx="1801" cy="290166"/>
            <a:chOff x="-11796116" y="-11788563"/>
            <a:chExt cx="1801" cy="290166"/>
          </a:xfrm>
        </xdr:grpSpPr>
        <xdr:sp macro="" textlink="">
          <xdr:nvSpPr>
            <xdr:cNvPr id="6" name="Rectangle 3">
              <a:extLst>
                <a:ext uri="{FF2B5EF4-FFF2-40B4-BE49-F238E27FC236}">
                  <a16:creationId xmlns:a16="http://schemas.microsoft.com/office/drawing/2014/main" id="{442A27E7-E744-3354-799B-C455D87C2F2B}"/>
                </a:ext>
              </a:extLst>
            </xdr:cNvPr>
            <xdr:cNvSpPr/>
          </xdr:nvSpPr>
          <xdr:spPr>
            <a:xfrm>
              <a:off x="-11794324" y="-11498397"/>
              <a:ext cx="0" cy="0"/>
            </a:xfrm>
            <a:custGeom>
              <a:avLst/>
              <a:gdLst>
                <a:gd name="f0" fmla="val w"/>
                <a:gd name="f1" fmla="val h"/>
                <a:gd name="f2" fmla="val 0"/>
                <a:gd name="f3" fmla="val 21600"/>
                <a:gd name="f4" fmla="*/ f0 1 21600"/>
                <a:gd name="f5" fmla="*/ f1 1 21600"/>
                <a:gd name="f6" fmla="+- f3 0 f2"/>
                <a:gd name="f7" fmla="*/ f6 1 21600"/>
                <a:gd name="f8" fmla="*/ f2 1 f7"/>
                <a:gd name="f9" fmla="*/ f3 1 f7"/>
                <a:gd name="f10" fmla="*/ f8 f4 1"/>
                <a:gd name="f11" fmla="*/ f9 f4 1"/>
                <a:gd name="f12" fmla="*/ f9 f5 1"/>
                <a:gd name="f13" fmla="*/ f8 f5 1"/>
              </a:gdLst>
              <a:ahLst/>
              <a:cxnLst>
                <a:cxn ang="3cd4">
                  <a:pos x="hc" y="t"/>
                </a:cxn>
                <a:cxn ang="0">
                  <a:pos x="r" y="vc"/>
                </a:cxn>
                <a:cxn ang="cd4">
                  <a:pos x="hc" y="b"/>
                </a:cxn>
                <a:cxn ang="cd2">
                  <a:pos x="l" y="vc"/>
                </a:cxn>
              </a:cxnLst>
              <a:rect l="f10" t="f13" r="f11" b="f12"/>
              <a:pathLst>
                <a:path w="21600" h="21600">
                  <a:moveTo>
                    <a:pt x="f2" y="f2"/>
                  </a:moveTo>
                  <a:lnTo>
                    <a:pt x="f3" y="f2"/>
                  </a:lnTo>
                  <a:lnTo>
                    <a:pt x="f3" y="f3"/>
                  </a:lnTo>
                  <a:lnTo>
                    <a:pt x="f2" y="f3"/>
                  </a:lnTo>
                  <a:lnTo>
                    <a:pt x="f2" y="f2"/>
                  </a:lnTo>
                  <a:close/>
                </a:path>
              </a:pathLst>
            </a:custGeom>
            <a:noFill/>
            <a:ln>
              <a:noFill/>
              <a:prstDash val="solid"/>
            </a:ln>
          </xdr:spPr>
          <xdr:txBody>
            <a:bodyPr vert="horz" wrap="square" lIns="27358" tIns="27358" rIns="0" bIns="0" anchor="t" anchorCtr="0" compatLnSpc="0">
              <a:noAutofit/>
            </a:bodyPr>
            <a:lstStyle/>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en-US" sz="1200" b="0" i="0" u="none" strike="noStrike" kern="1200" cap="none" spc="0" baseline="0">
                  <a:solidFill>
                    <a:srgbClr val="000000"/>
                  </a:solidFill>
                  <a:uFillTx/>
                  <a:latin typeface="新細明體" pitchFamily="18"/>
                  <a:ea typeface="新細明體" pitchFamily="18"/>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編製機關 </a:t>
              </a:r>
              <a:r>
                <a:rPr lang="en-US" sz="1200" b="0" i="0" u="none" strike="noStrike" kern="1200" cap="none" spc="0" baseline="0">
                  <a:solidFill>
                    <a:srgbClr val="000000"/>
                  </a:solidFill>
                  <a:uFillTx/>
                  <a:latin typeface="標楷體" pitchFamily="66"/>
                  <a:ea typeface="標楷體" pitchFamily="66"/>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直轄市、縣</a:t>
              </a:r>
              <a:r>
                <a:rPr lang="en-US" sz="1200" b="0" i="0" u="none" strike="noStrike" kern="1200" cap="none" spc="0" baseline="0">
                  <a:solidFill>
                    <a:srgbClr val="000000"/>
                  </a:solidFill>
                  <a:uFillTx/>
                  <a:latin typeface="標楷體" pitchFamily="66"/>
                  <a:ea typeface="標楷體" pitchFamily="66"/>
                  <a:cs typeface="Tahoma" pitchFamily="2"/>
                </a:rPr>
                <a:t>(</a:t>
              </a:r>
              <a:r>
                <a:rPr lang="zh-TW" sz="1200" b="0" i="0" u="none" strike="noStrike" kern="1200" cap="none" spc="0" baseline="0">
                  <a:solidFill>
                    <a:srgbClr val="000000"/>
                  </a:solidFill>
                  <a:uFillTx/>
                  <a:latin typeface="標楷體" pitchFamily="66"/>
                  <a:ea typeface="標楷體" pitchFamily="66"/>
                  <a:cs typeface="Tahoma" pitchFamily="2"/>
                </a:rPr>
                <a:t>市</a:t>
              </a:r>
              <a:r>
                <a:rPr lang="en-US" sz="1200" b="0" i="0" u="none" strike="noStrike" kern="1200" cap="none" spc="0" baseline="0">
                  <a:solidFill>
                    <a:srgbClr val="000000"/>
                  </a:solidFill>
                  <a:uFillTx/>
                  <a:latin typeface="標楷體" pitchFamily="66"/>
                  <a:ea typeface="標楷體" pitchFamily="66"/>
                  <a:cs typeface="Tahoma" pitchFamily="2"/>
                </a:rPr>
                <a:t>)</a:t>
              </a:r>
              <a:r>
                <a:rPr lang="zh-TW" sz="1200" b="0" i="0" u="none" strike="noStrike" kern="1200" cap="none" spc="0" baseline="0">
                  <a:solidFill>
                    <a:srgbClr val="000000"/>
                  </a:solidFill>
                  <a:uFillTx/>
                  <a:latin typeface="標楷體" pitchFamily="66"/>
                  <a:ea typeface="標楷體" pitchFamily="66"/>
                  <a:cs typeface="Tahoma" pitchFamily="2"/>
                </a:rPr>
                <a:t>政府</a:t>
              </a:r>
            </a:p>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en-US" sz="1200" b="0" i="0" u="none" strike="noStrike" kern="1200" cap="none" spc="0" baseline="0">
                  <a:solidFill>
                    <a:srgbClr val="000000"/>
                  </a:solidFill>
                  <a:uFillTx/>
                  <a:latin typeface="標楷體" pitchFamily="66"/>
                  <a:ea typeface="標楷體" pitchFamily="66"/>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表 </a:t>
              </a:r>
              <a:r>
                <a:rPr lang="en-US" sz="1200" b="0" i="0" u="none" strike="noStrike" kern="1200" cap="none" spc="0" baseline="0">
                  <a:solidFill>
                    <a:srgbClr val="000000"/>
                  </a:solidFill>
                  <a:uFillTx/>
                  <a:latin typeface="標楷體" pitchFamily="66"/>
                  <a:ea typeface="標楷體" pitchFamily="66"/>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號 </a:t>
              </a:r>
              <a:r>
                <a:rPr lang="en-US" sz="1200" b="0" i="0" u="none" strike="noStrike" kern="1200" cap="none" spc="0" baseline="0">
                  <a:solidFill>
                    <a:srgbClr val="000000"/>
                  </a:solidFill>
                  <a:uFillTx/>
                  <a:latin typeface="標楷體" pitchFamily="66"/>
                  <a:ea typeface="標楷體" pitchFamily="66"/>
                  <a:cs typeface="Tahoma" pitchFamily="2"/>
                </a:rPr>
                <a:t>       3311-04-03-2</a:t>
              </a:r>
            </a:p>
          </xdr:txBody>
        </xdr:sp>
        <xdr:sp macro="" textlink="">
          <xdr:nvSpPr>
            <xdr:cNvPr id="7" name="Line 4">
              <a:extLst>
                <a:ext uri="{FF2B5EF4-FFF2-40B4-BE49-F238E27FC236}">
                  <a16:creationId xmlns:a16="http://schemas.microsoft.com/office/drawing/2014/main" id="{128C9CA3-4806-511B-0C78-E97AF1E564A2}"/>
                </a:ext>
              </a:extLst>
            </xdr:cNvPr>
            <xdr:cNvSpPr/>
          </xdr:nvSpPr>
          <xdr:spPr>
            <a:xfrm>
              <a:off x="-11796116" y="-11647444"/>
              <a:ext cx="1801" cy="0"/>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sp macro="" textlink="">
          <xdr:nvSpPr>
            <xdr:cNvPr id="8" name="Line 5">
              <a:extLst>
                <a:ext uri="{FF2B5EF4-FFF2-40B4-BE49-F238E27FC236}">
                  <a16:creationId xmlns:a16="http://schemas.microsoft.com/office/drawing/2014/main" id="{75C2530B-BCD3-A750-99C3-2021648A3537}"/>
                </a:ext>
              </a:extLst>
            </xdr:cNvPr>
            <xdr:cNvSpPr/>
          </xdr:nvSpPr>
          <xdr:spPr>
            <a:xfrm>
              <a:off x="-11794324" y="-11781358"/>
              <a:ext cx="0" cy="275755"/>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sp macro="" textlink="">
          <xdr:nvSpPr>
            <xdr:cNvPr id="9" name="Line 6">
              <a:extLst>
                <a:ext uri="{FF2B5EF4-FFF2-40B4-BE49-F238E27FC236}">
                  <a16:creationId xmlns:a16="http://schemas.microsoft.com/office/drawing/2014/main" id="{0E4F619F-FAA4-67CD-5D88-117DC7F15EB1}"/>
                </a:ext>
              </a:extLst>
            </xdr:cNvPr>
            <xdr:cNvSpPr/>
          </xdr:nvSpPr>
          <xdr:spPr>
            <a:xfrm>
              <a:off x="-11796116" y="-11788563"/>
              <a:ext cx="1801" cy="0"/>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grpSp>
      <xdr:sp macro="" textlink="">
        <xdr:nvSpPr>
          <xdr:cNvPr id="4" name="Line 7">
            <a:extLst>
              <a:ext uri="{FF2B5EF4-FFF2-40B4-BE49-F238E27FC236}">
                <a16:creationId xmlns:a16="http://schemas.microsoft.com/office/drawing/2014/main" id="{76A2D30C-1836-2A24-84D6-CF468342CCD2}"/>
              </a:ext>
            </a:extLst>
          </xdr:cNvPr>
          <xdr:cNvSpPr/>
        </xdr:nvSpPr>
        <xdr:spPr>
          <a:xfrm>
            <a:off x="-11795760" y="-11788920"/>
            <a:ext cx="0" cy="283317"/>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sp macro="" textlink="">
        <xdr:nvSpPr>
          <xdr:cNvPr id="5" name="Line 8">
            <a:extLst>
              <a:ext uri="{FF2B5EF4-FFF2-40B4-BE49-F238E27FC236}">
                <a16:creationId xmlns:a16="http://schemas.microsoft.com/office/drawing/2014/main" id="{A9DF570E-7DC3-8265-ADA2-069E28D1952F}"/>
              </a:ext>
            </a:extLst>
          </xdr:cNvPr>
          <xdr:cNvSpPr/>
        </xdr:nvSpPr>
        <xdr:spPr>
          <a:xfrm>
            <a:off x="-11796116" y="-11788920"/>
            <a:ext cx="0" cy="283317"/>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grpSp>
    <xdr:clientData/>
  </xdr:oneCellAnchor>
</xdr:wsDr>
</file>

<file path=xl/drawings/drawing21.xml><?xml version="1.0" encoding="utf-8"?>
<xdr:wsDr xmlns:xdr="http://schemas.openxmlformats.org/drawingml/2006/spreadsheetDrawing" xmlns:a="http://schemas.openxmlformats.org/drawingml/2006/main">
  <xdr:oneCellAnchor>
    <xdr:from>
      <xdr:col>14</xdr:col>
      <xdr:colOff>73801</xdr:colOff>
      <xdr:row>8</xdr:row>
      <xdr:rowOff>0</xdr:rowOff>
    </xdr:from>
    <xdr:ext cx="107277" cy="228243"/>
    <xdr:sp macro="" textlink="">
      <xdr:nvSpPr>
        <xdr:cNvPr id="2" name="Text Box 2">
          <a:extLst>
            <a:ext uri="{FF2B5EF4-FFF2-40B4-BE49-F238E27FC236}">
              <a16:creationId xmlns:a16="http://schemas.microsoft.com/office/drawing/2014/main" id="{AB69D84E-BA4B-4909-A421-A2AD4D53700C}"/>
            </a:ext>
          </a:extLst>
        </xdr:cNvPr>
        <xdr:cNvSpPr/>
      </xdr:nvSpPr>
      <xdr:spPr>
        <a:xfrm>
          <a:off x="11587621" y="2529840"/>
          <a:ext cx="107277" cy="228243"/>
        </a:xfrm>
        <a:custGeom>
          <a:avLst/>
          <a:gdLst>
            <a:gd name="f0" fmla="val w"/>
            <a:gd name="f1" fmla="val h"/>
            <a:gd name="f2" fmla="val 0"/>
            <a:gd name="f3" fmla="val 21600"/>
            <a:gd name="f4" fmla="*/ f0 1 21600"/>
            <a:gd name="f5" fmla="*/ f1 1 21600"/>
            <a:gd name="f6" fmla="+- f3 0 f2"/>
            <a:gd name="f7" fmla="*/ f6 1 21600"/>
            <a:gd name="f8" fmla="*/ f2 1 f7"/>
            <a:gd name="f9" fmla="*/ f3 1 f7"/>
            <a:gd name="f10" fmla="*/ f8 f4 1"/>
            <a:gd name="f11" fmla="*/ f9 f4 1"/>
            <a:gd name="f12" fmla="*/ f9 f5 1"/>
            <a:gd name="f13" fmla="*/ f8 f5 1"/>
          </a:gdLst>
          <a:ahLst/>
          <a:cxnLst>
            <a:cxn ang="3cd4">
              <a:pos x="hc" y="t"/>
            </a:cxn>
            <a:cxn ang="0">
              <a:pos x="r" y="vc"/>
            </a:cxn>
            <a:cxn ang="cd4">
              <a:pos x="hc" y="b"/>
            </a:cxn>
            <a:cxn ang="cd2">
              <a:pos x="l" y="vc"/>
            </a:cxn>
          </a:cxnLst>
          <a:rect l="f10" t="f13" r="f11" b="f12"/>
          <a:pathLst>
            <a:path w="21600" h="21600">
              <a:moveTo>
                <a:pt x="f2" y="f2"/>
              </a:moveTo>
              <a:lnTo>
                <a:pt x="f3" y="f2"/>
              </a:lnTo>
              <a:lnTo>
                <a:pt x="f3" y="f3"/>
              </a:lnTo>
              <a:lnTo>
                <a:pt x="f2" y="f3"/>
              </a:lnTo>
              <a:lnTo>
                <a:pt x="f2" y="f2"/>
              </a:lnTo>
              <a:close/>
            </a:path>
          </a:pathLst>
        </a:custGeom>
        <a:noFill/>
        <a:ln>
          <a:noFill/>
          <a:prstDash val="solid"/>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clientData/>
  </xdr:oneCellAnchor>
</xdr:wsDr>
</file>

<file path=xl/drawings/drawing22.xml><?xml version="1.0" encoding="utf-8"?>
<xdr:wsDr xmlns:xdr="http://schemas.openxmlformats.org/drawingml/2006/spreadsheetDrawing" xmlns:a="http://schemas.openxmlformats.org/drawingml/2006/main">
  <xdr:oneCellAnchor>
    <xdr:from>
      <xdr:col>0</xdr:col>
      <xdr:colOff>-11794324</xdr:colOff>
      <xdr:row>0</xdr:row>
      <xdr:rowOff>-11501643</xdr:rowOff>
    </xdr:from>
    <xdr:ext cx="12615483" cy="11368799"/>
    <xdr:grpSp>
      <xdr:nvGrpSpPr>
        <xdr:cNvPr id="2" name="Group 1">
          <a:extLst>
            <a:ext uri="{FF2B5EF4-FFF2-40B4-BE49-F238E27FC236}">
              <a16:creationId xmlns:a16="http://schemas.microsoft.com/office/drawing/2014/main" id="{E3419DFE-7ECF-4163-A023-3D732552599B}"/>
            </a:ext>
          </a:extLst>
        </xdr:cNvPr>
        <xdr:cNvGrpSpPr/>
      </xdr:nvGrpSpPr>
      <xdr:grpSpPr>
        <a:xfrm>
          <a:off x="-11794324" y="-11501643"/>
          <a:ext cx="12615483" cy="11368799"/>
          <a:chOff x="-11794324" y="-11501643"/>
          <a:chExt cx="12615483" cy="11368799"/>
        </a:xfrm>
      </xdr:grpSpPr>
      <xdr:grpSp>
        <xdr:nvGrpSpPr>
          <xdr:cNvPr id="3" name="Group 2">
            <a:extLst>
              <a:ext uri="{FF2B5EF4-FFF2-40B4-BE49-F238E27FC236}">
                <a16:creationId xmlns:a16="http://schemas.microsoft.com/office/drawing/2014/main" id="{9730EF8D-85D3-CFE5-AD60-7B3FFE6344E3}"/>
              </a:ext>
            </a:extLst>
          </xdr:cNvPr>
          <xdr:cNvGrpSpPr/>
        </xdr:nvGrpSpPr>
        <xdr:grpSpPr>
          <a:xfrm>
            <a:off x="-11794324" y="-11492279"/>
            <a:ext cx="12615483" cy="11359435"/>
            <a:chOff x="-11794324" y="-11492279"/>
            <a:chExt cx="12615483" cy="11359435"/>
          </a:xfrm>
        </xdr:grpSpPr>
        <xdr:sp macro="" textlink="">
          <xdr:nvSpPr>
            <xdr:cNvPr id="6" name="Rectangle 3">
              <a:extLst>
                <a:ext uri="{FF2B5EF4-FFF2-40B4-BE49-F238E27FC236}">
                  <a16:creationId xmlns:a16="http://schemas.microsoft.com/office/drawing/2014/main" id="{FAD50CF0-B768-CB62-5A2E-599EC52A1727}"/>
                </a:ext>
              </a:extLst>
            </xdr:cNvPr>
            <xdr:cNvSpPr/>
          </xdr:nvSpPr>
          <xdr:spPr>
            <a:xfrm>
              <a:off x="-11794324" y="-133200"/>
              <a:ext cx="12615483" cy="356"/>
            </a:xfrm>
            <a:custGeom>
              <a:avLst/>
              <a:gdLst>
                <a:gd name="f0" fmla="val w"/>
                <a:gd name="f1" fmla="val h"/>
                <a:gd name="f2" fmla="val 0"/>
                <a:gd name="f3" fmla="val 21600"/>
                <a:gd name="f4" fmla="*/ f0 1 21600"/>
                <a:gd name="f5" fmla="*/ f1 1 21600"/>
                <a:gd name="f6" fmla="+- f3 0 f2"/>
                <a:gd name="f7" fmla="*/ f6 1 21600"/>
                <a:gd name="f8" fmla="*/ f2 1 f7"/>
                <a:gd name="f9" fmla="*/ f3 1 f7"/>
                <a:gd name="f10" fmla="*/ f8 f4 1"/>
                <a:gd name="f11" fmla="*/ f9 f4 1"/>
                <a:gd name="f12" fmla="*/ f9 f5 1"/>
                <a:gd name="f13" fmla="*/ f8 f5 1"/>
              </a:gdLst>
              <a:ahLst/>
              <a:cxnLst>
                <a:cxn ang="3cd4">
                  <a:pos x="hc" y="t"/>
                </a:cxn>
                <a:cxn ang="0">
                  <a:pos x="r" y="vc"/>
                </a:cxn>
                <a:cxn ang="cd4">
                  <a:pos x="hc" y="b"/>
                </a:cxn>
                <a:cxn ang="cd2">
                  <a:pos x="l" y="vc"/>
                </a:cxn>
              </a:cxnLst>
              <a:rect l="f10" t="f13" r="f11" b="f12"/>
              <a:pathLst>
                <a:path w="21600" h="21600">
                  <a:moveTo>
                    <a:pt x="f2" y="f2"/>
                  </a:moveTo>
                  <a:lnTo>
                    <a:pt x="f3" y="f2"/>
                  </a:lnTo>
                  <a:lnTo>
                    <a:pt x="f3" y="f3"/>
                  </a:lnTo>
                  <a:lnTo>
                    <a:pt x="f2" y="f3"/>
                  </a:lnTo>
                  <a:lnTo>
                    <a:pt x="f2" y="f2"/>
                  </a:lnTo>
                  <a:close/>
                </a:path>
              </a:pathLst>
            </a:custGeom>
            <a:noFill/>
            <a:ln>
              <a:noFill/>
              <a:prstDash val="solid"/>
            </a:ln>
          </xdr:spPr>
          <xdr:txBody>
            <a:bodyPr vert="horz" wrap="square" lIns="27358" tIns="27358" rIns="0" bIns="0" anchor="t" anchorCtr="0" compatLnSpc="0">
              <a:noAutofit/>
            </a:bodyPr>
            <a:lstStyle/>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en-US" sz="1200" b="0" i="0" u="none" strike="noStrike" kern="1200" cap="none" spc="0" baseline="0">
                  <a:solidFill>
                    <a:srgbClr val="000000"/>
                  </a:solidFill>
                  <a:uFillTx/>
                  <a:latin typeface="新細明體" pitchFamily="18"/>
                  <a:ea typeface="新細明體" pitchFamily="18"/>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編製機關 </a:t>
              </a:r>
              <a:r>
                <a:rPr lang="en-US" sz="1200" b="0" i="0" u="none" strike="noStrike" kern="1200" cap="none" spc="0" baseline="0">
                  <a:solidFill>
                    <a:srgbClr val="000000"/>
                  </a:solidFill>
                  <a:uFillTx/>
                  <a:latin typeface="標楷體" pitchFamily="66"/>
                  <a:ea typeface="標楷體" pitchFamily="66"/>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直轄市、縣</a:t>
              </a:r>
              <a:r>
                <a:rPr lang="en-US" sz="1200" b="0" i="0" u="none" strike="noStrike" kern="1200" cap="none" spc="0" baseline="0">
                  <a:solidFill>
                    <a:srgbClr val="000000"/>
                  </a:solidFill>
                  <a:uFillTx/>
                  <a:latin typeface="標楷體" pitchFamily="66"/>
                  <a:ea typeface="標楷體" pitchFamily="66"/>
                  <a:cs typeface="Tahoma" pitchFamily="2"/>
                </a:rPr>
                <a:t>(</a:t>
              </a:r>
              <a:r>
                <a:rPr lang="zh-TW" sz="1200" b="0" i="0" u="none" strike="noStrike" kern="1200" cap="none" spc="0" baseline="0">
                  <a:solidFill>
                    <a:srgbClr val="000000"/>
                  </a:solidFill>
                  <a:uFillTx/>
                  <a:latin typeface="標楷體" pitchFamily="66"/>
                  <a:ea typeface="標楷體" pitchFamily="66"/>
                  <a:cs typeface="Tahoma" pitchFamily="2"/>
                </a:rPr>
                <a:t>市</a:t>
              </a:r>
              <a:r>
                <a:rPr lang="en-US" sz="1200" b="0" i="0" u="none" strike="noStrike" kern="1200" cap="none" spc="0" baseline="0">
                  <a:solidFill>
                    <a:srgbClr val="000000"/>
                  </a:solidFill>
                  <a:uFillTx/>
                  <a:latin typeface="標楷體" pitchFamily="66"/>
                  <a:ea typeface="標楷體" pitchFamily="66"/>
                  <a:cs typeface="Tahoma" pitchFamily="2"/>
                </a:rPr>
                <a:t>)</a:t>
              </a:r>
              <a:r>
                <a:rPr lang="zh-TW" sz="1200" b="0" i="0" u="none" strike="noStrike" kern="1200" cap="none" spc="0" baseline="0">
                  <a:solidFill>
                    <a:srgbClr val="000000"/>
                  </a:solidFill>
                  <a:uFillTx/>
                  <a:latin typeface="標楷體" pitchFamily="66"/>
                  <a:ea typeface="標楷體" pitchFamily="66"/>
                  <a:cs typeface="Tahoma" pitchFamily="2"/>
                </a:rPr>
                <a:t>政府</a:t>
              </a:r>
            </a:p>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en-US" sz="1200" b="0" i="0" u="none" strike="noStrike" kern="1200" cap="none" spc="0" baseline="0">
                  <a:solidFill>
                    <a:srgbClr val="000000"/>
                  </a:solidFill>
                  <a:uFillTx/>
                  <a:latin typeface="標楷體" pitchFamily="66"/>
                  <a:ea typeface="標楷體" pitchFamily="66"/>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表 </a:t>
              </a:r>
              <a:r>
                <a:rPr lang="en-US" sz="1200" b="0" i="0" u="none" strike="noStrike" kern="1200" cap="none" spc="0" baseline="0">
                  <a:solidFill>
                    <a:srgbClr val="000000"/>
                  </a:solidFill>
                  <a:uFillTx/>
                  <a:latin typeface="標楷體" pitchFamily="66"/>
                  <a:ea typeface="標楷體" pitchFamily="66"/>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號 </a:t>
              </a:r>
              <a:r>
                <a:rPr lang="en-US" sz="1200" b="0" i="0" u="none" strike="noStrike" kern="1200" cap="none" spc="0" baseline="0">
                  <a:solidFill>
                    <a:srgbClr val="000000"/>
                  </a:solidFill>
                  <a:uFillTx/>
                  <a:latin typeface="標楷體" pitchFamily="66"/>
                  <a:ea typeface="標楷體" pitchFamily="66"/>
                  <a:cs typeface="Tahoma" pitchFamily="2"/>
                </a:rPr>
                <a:t>       3314-03-01-2</a:t>
              </a:r>
            </a:p>
          </xdr:txBody>
        </xdr:sp>
        <xdr:sp macro="" textlink="">
          <xdr:nvSpPr>
            <xdr:cNvPr id="7" name="Line 4">
              <a:extLst>
                <a:ext uri="{FF2B5EF4-FFF2-40B4-BE49-F238E27FC236}">
                  <a16:creationId xmlns:a16="http://schemas.microsoft.com/office/drawing/2014/main" id="{888A31DF-D239-55DF-0683-6FD09D4B6B52}"/>
                </a:ext>
              </a:extLst>
            </xdr:cNvPr>
            <xdr:cNvSpPr/>
          </xdr:nvSpPr>
          <xdr:spPr>
            <a:xfrm>
              <a:off x="-11768044" y="-5956200"/>
              <a:ext cx="12559677" cy="0"/>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sp macro="" textlink="">
          <xdr:nvSpPr>
            <xdr:cNvPr id="8" name="Line 5">
              <a:extLst>
                <a:ext uri="{FF2B5EF4-FFF2-40B4-BE49-F238E27FC236}">
                  <a16:creationId xmlns:a16="http://schemas.microsoft.com/office/drawing/2014/main" id="{E97B9EFE-13E2-5005-2433-2A557C5EB23D}"/>
                </a:ext>
              </a:extLst>
            </xdr:cNvPr>
            <xdr:cNvSpPr/>
          </xdr:nvSpPr>
          <xdr:spPr>
            <a:xfrm>
              <a:off x="821158" y="-11205359"/>
              <a:ext cx="0" cy="10784881"/>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sp macro="" textlink="">
          <xdr:nvSpPr>
            <xdr:cNvPr id="9" name="Line 6">
              <a:extLst>
                <a:ext uri="{FF2B5EF4-FFF2-40B4-BE49-F238E27FC236}">
                  <a16:creationId xmlns:a16="http://schemas.microsoft.com/office/drawing/2014/main" id="{23764318-E551-7056-0AB5-81F286A71904}"/>
                </a:ext>
              </a:extLst>
            </xdr:cNvPr>
            <xdr:cNvSpPr/>
          </xdr:nvSpPr>
          <xdr:spPr>
            <a:xfrm>
              <a:off x="-11768044" y="-11492279"/>
              <a:ext cx="12587758" cy="0"/>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grpSp>
      <xdr:sp macro="" textlink="">
        <xdr:nvSpPr>
          <xdr:cNvPr id="4" name="Line 7">
            <a:extLst>
              <a:ext uri="{FF2B5EF4-FFF2-40B4-BE49-F238E27FC236}">
                <a16:creationId xmlns:a16="http://schemas.microsoft.com/office/drawing/2014/main" id="{A3E3A891-36D9-FD28-17E3-96ED3E6F5C34}"/>
              </a:ext>
            </a:extLst>
          </xdr:cNvPr>
          <xdr:cNvSpPr/>
        </xdr:nvSpPr>
        <xdr:spPr>
          <a:xfrm>
            <a:off x="-8383676" y="-11501643"/>
            <a:ext cx="0" cy="11081156"/>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sp macro="" textlink="">
        <xdr:nvSpPr>
          <xdr:cNvPr id="5" name="Line 8">
            <a:extLst>
              <a:ext uri="{FF2B5EF4-FFF2-40B4-BE49-F238E27FC236}">
                <a16:creationId xmlns:a16="http://schemas.microsoft.com/office/drawing/2014/main" id="{59FCAD86-CDFB-3B8D-2836-88BC90364496}"/>
              </a:ext>
            </a:extLst>
          </xdr:cNvPr>
          <xdr:cNvSpPr/>
        </xdr:nvSpPr>
        <xdr:spPr>
          <a:xfrm>
            <a:off x="-11756879" y="-11501643"/>
            <a:ext cx="0" cy="11081156"/>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grpSp>
    <xdr:clientData/>
  </xdr:oneCellAnchor>
  <xdr:oneCellAnchor>
    <xdr:from>
      <xdr:col>0</xdr:col>
      <xdr:colOff>-11794324</xdr:colOff>
      <xdr:row>0</xdr:row>
      <xdr:rowOff>-11501643</xdr:rowOff>
    </xdr:from>
    <xdr:ext cx="12615483" cy="11368799"/>
    <xdr:grpSp>
      <xdr:nvGrpSpPr>
        <xdr:cNvPr id="10" name="Group 1">
          <a:extLst>
            <a:ext uri="{FF2B5EF4-FFF2-40B4-BE49-F238E27FC236}">
              <a16:creationId xmlns:a16="http://schemas.microsoft.com/office/drawing/2014/main" id="{71066F5B-F770-4268-B8AB-1D7E1F3840EE}"/>
            </a:ext>
          </a:extLst>
        </xdr:cNvPr>
        <xdr:cNvGrpSpPr/>
      </xdr:nvGrpSpPr>
      <xdr:grpSpPr>
        <a:xfrm>
          <a:off x="-11794324" y="-11501643"/>
          <a:ext cx="12615483" cy="11368799"/>
          <a:chOff x="-11794324" y="-11501643"/>
          <a:chExt cx="12615483" cy="11368799"/>
        </a:xfrm>
      </xdr:grpSpPr>
      <xdr:grpSp>
        <xdr:nvGrpSpPr>
          <xdr:cNvPr id="11" name="Group 2">
            <a:extLst>
              <a:ext uri="{FF2B5EF4-FFF2-40B4-BE49-F238E27FC236}">
                <a16:creationId xmlns:a16="http://schemas.microsoft.com/office/drawing/2014/main" id="{FADF8185-27EA-0FA7-6720-74200726C7D3}"/>
              </a:ext>
            </a:extLst>
          </xdr:cNvPr>
          <xdr:cNvGrpSpPr/>
        </xdr:nvGrpSpPr>
        <xdr:grpSpPr>
          <a:xfrm>
            <a:off x="-11794324" y="-11492279"/>
            <a:ext cx="12615483" cy="11359435"/>
            <a:chOff x="-11794324" y="-11492279"/>
            <a:chExt cx="12615483" cy="11359435"/>
          </a:xfrm>
        </xdr:grpSpPr>
        <xdr:sp macro="" textlink="">
          <xdr:nvSpPr>
            <xdr:cNvPr id="14" name="Rectangle 3">
              <a:extLst>
                <a:ext uri="{FF2B5EF4-FFF2-40B4-BE49-F238E27FC236}">
                  <a16:creationId xmlns:a16="http://schemas.microsoft.com/office/drawing/2014/main" id="{79BC46A6-DAF2-68E1-5493-8EB2331276AD}"/>
                </a:ext>
              </a:extLst>
            </xdr:cNvPr>
            <xdr:cNvSpPr/>
          </xdr:nvSpPr>
          <xdr:spPr>
            <a:xfrm>
              <a:off x="-11794324" y="-133200"/>
              <a:ext cx="12615483" cy="356"/>
            </a:xfrm>
            <a:custGeom>
              <a:avLst/>
              <a:gdLst>
                <a:gd name="f0" fmla="val w"/>
                <a:gd name="f1" fmla="val h"/>
                <a:gd name="f2" fmla="val 0"/>
                <a:gd name="f3" fmla="val 21600"/>
                <a:gd name="f4" fmla="*/ f0 1 21600"/>
                <a:gd name="f5" fmla="*/ f1 1 21600"/>
                <a:gd name="f6" fmla="+- f3 0 f2"/>
                <a:gd name="f7" fmla="*/ f6 1 21600"/>
                <a:gd name="f8" fmla="*/ f2 1 f7"/>
                <a:gd name="f9" fmla="*/ f3 1 f7"/>
                <a:gd name="f10" fmla="*/ f8 f4 1"/>
                <a:gd name="f11" fmla="*/ f9 f4 1"/>
                <a:gd name="f12" fmla="*/ f9 f5 1"/>
                <a:gd name="f13" fmla="*/ f8 f5 1"/>
              </a:gdLst>
              <a:ahLst/>
              <a:cxnLst>
                <a:cxn ang="3cd4">
                  <a:pos x="hc" y="t"/>
                </a:cxn>
                <a:cxn ang="0">
                  <a:pos x="r" y="vc"/>
                </a:cxn>
                <a:cxn ang="cd4">
                  <a:pos x="hc" y="b"/>
                </a:cxn>
                <a:cxn ang="cd2">
                  <a:pos x="l" y="vc"/>
                </a:cxn>
              </a:cxnLst>
              <a:rect l="f10" t="f13" r="f11" b="f12"/>
              <a:pathLst>
                <a:path w="21600" h="21600">
                  <a:moveTo>
                    <a:pt x="f2" y="f2"/>
                  </a:moveTo>
                  <a:lnTo>
                    <a:pt x="f3" y="f2"/>
                  </a:lnTo>
                  <a:lnTo>
                    <a:pt x="f3" y="f3"/>
                  </a:lnTo>
                  <a:lnTo>
                    <a:pt x="f2" y="f3"/>
                  </a:lnTo>
                  <a:lnTo>
                    <a:pt x="f2" y="f2"/>
                  </a:lnTo>
                  <a:close/>
                </a:path>
              </a:pathLst>
            </a:custGeom>
            <a:noFill/>
            <a:ln>
              <a:noFill/>
              <a:prstDash val="solid"/>
            </a:ln>
          </xdr:spPr>
          <xdr:txBody>
            <a:bodyPr vert="horz" wrap="square" lIns="27358" tIns="27358" rIns="0" bIns="0" anchor="t" anchorCtr="0" compatLnSpc="0">
              <a:noAutofit/>
            </a:bodyPr>
            <a:lstStyle/>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en-US" sz="1200" b="0" i="0" u="none" strike="noStrike" kern="1200" cap="none" spc="0" baseline="0">
                  <a:solidFill>
                    <a:srgbClr val="000000"/>
                  </a:solidFill>
                  <a:uFillTx/>
                  <a:latin typeface="新細明體" pitchFamily="18"/>
                  <a:ea typeface="新細明體" pitchFamily="18"/>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編製機關 </a:t>
              </a:r>
              <a:r>
                <a:rPr lang="en-US" sz="1200" b="0" i="0" u="none" strike="noStrike" kern="1200" cap="none" spc="0" baseline="0">
                  <a:solidFill>
                    <a:srgbClr val="000000"/>
                  </a:solidFill>
                  <a:uFillTx/>
                  <a:latin typeface="標楷體" pitchFamily="66"/>
                  <a:ea typeface="標楷體" pitchFamily="66"/>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直轄市、縣</a:t>
              </a:r>
              <a:r>
                <a:rPr lang="en-US" sz="1200" b="0" i="0" u="none" strike="noStrike" kern="1200" cap="none" spc="0" baseline="0">
                  <a:solidFill>
                    <a:srgbClr val="000000"/>
                  </a:solidFill>
                  <a:uFillTx/>
                  <a:latin typeface="標楷體" pitchFamily="66"/>
                  <a:ea typeface="標楷體" pitchFamily="66"/>
                  <a:cs typeface="Tahoma" pitchFamily="2"/>
                </a:rPr>
                <a:t>(</a:t>
              </a:r>
              <a:r>
                <a:rPr lang="zh-TW" sz="1200" b="0" i="0" u="none" strike="noStrike" kern="1200" cap="none" spc="0" baseline="0">
                  <a:solidFill>
                    <a:srgbClr val="000000"/>
                  </a:solidFill>
                  <a:uFillTx/>
                  <a:latin typeface="標楷體" pitchFamily="66"/>
                  <a:ea typeface="標楷體" pitchFamily="66"/>
                  <a:cs typeface="Tahoma" pitchFamily="2"/>
                </a:rPr>
                <a:t>市</a:t>
              </a:r>
              <a:r>
                <a:rPr lang="en-US" sz="1200" b="0" i="0" u="none" strike="noStrike" kern="1200" cap="none" spc="0" baseline="0">
                  <a:solidFill>
                    <a:srgbClr val="000000"/>
                  </a:solidFill>
                  <a:uFillTx/>
                  <a:latin typeface="標楷體" pitchFamily="66"/>
                  <a:ea typeface="標楷體" pitchFamily="66"/>
                  <a:cs typeface="Tahoma" pitchFamily="2"/>
                </a:rPr>
                <a:t>)</a:t>
              </a:r>
              <a:r>
                <a:rPr lang="zh-TW" sz="1200" b="0" i="0" u="none" strike="noStrike" kern="1200" cap="none" spc="0" baseline="0">
                  <a:solidFill>
                    <a:srgbClr val="000000"/>
                  </a:solidFill>
                  <a:uFillTx/>
                  <a:latin typeface="標楷體" pitchFamily="66"/>
                  <a:ea typeface="標楷體" pitchFamily="66"/>
                  <a:cs typeface="Tahoma" pitchFamily="2"/>
                </a:rPr>
                <a:t>政府</a:t>
              </a:r>
            </a:p>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en-US" sz="1200" b="0" i="0" u="none" strike="noStrike" kern="1200" cap="none" spc="0" baseline="0">
                  <a:solidFill>
                    <a:srgbClr val="000000"/>
                  </a:solidFill>
                  <a:uFillTx/>
                  <a:latin typeface="標楷體" pitchFamily="66"/>
                  <a:ea typeface="標楷體" pitchFamily="66"/>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表 </a:t>
              </a:r>
              <a:r>
                <a:rPr lang="en-US" sz="1200" b="0" i="0" u="none" strike="noStrike" kern="1200" cap="none" spc="0" baseline="0">
                  <a:solidFill>
                    <a:srgbClr val="000000"/>
                  </a:solidFill>
                  <a:uFillTx/>
                  <a:latin typeface="標楷體" pitchFamily="66"/>
                  <a:ea typeface="標楷體" pitchFamily="66"/>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號 </a:t>
              </a:r>
              <a:r>
                <a:rPr lang="en-US" sz="1200" b="0" i="0" u="none" strike="noStrike" kern="1200" cap="none" spc="0" baseline="0">
                  <a:solidFill>
                    <a:srgbClr val="000000"/>
                  </a:solidFill>
                  <a:uFillTx/>
                  <a:latin typeface="標楷體" pitchFamily="66"/>
                  <a:ea typeface="標楷體" pitchFamily="66"/>
                  <a:cs typeface="Tahoma" pitchFamily="2"/>
                </a:rPr>
                <a:t>       3314-03-01-2</a:t>
              </a:r>
            </a:p>
          </xdr:txBody>
        </xdr:sp>
        <xdr:sp macro="" textlink="">
          <xdr:nvSpPr>
            <xdr:cNvPr id="15" name="Line 4">
              <a:extLst>
                <a:ext uri="{FF2B5EF4-FFF2-40B4-BE49-F238E27FC236}">
                  <a16:creationId xmlns:a16="http://schemas.microsoft.com/office/drawing/2014/main" id="{9276D986-01AD-D7A9-7AAB-37EB827B9562}"/>
                </a:ext>
              </a:extLst>
            </xdr:cNvPr>
            <xdr:cNvSpPr/>
          </xdr:nvSpPr>
          <xdr:spPr>
            <a:xfrm>
              <a:off x="-11768044" y="-5956200"/>
              <a:ext cx="12559677" cy="0"/>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sp macro="" textlink="">
          <xdr:nvSpPr>
            <xdr:cNvPr id="16" name="Line 5">
              <a:extLst>
                <a:ext uri="{FF2B5EF4-FFF2-40B4-BE49-F238E27FC236}">
                  <a16:creationId xmlns:a16="http://schemas.microsoft.com/office/drawing/2014/main" id="{C6A8DD6B-AD82-119F-D054-D364BEABBB5E}"/>
                </a:ext>
              </a:extLst>
            </xdr:cNvPr>
            <xdr:cNvSpPr/>
          </xdr:nvSpPr>
          <xdr:spPr>
            <a:xfrm>
              <a:off x="821158" y="-11205359"/>
              <a:ext cx="0" cy="10784881"/>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sp macro="" textlink="">
          <xdr:nvSpPr>
            <xdr:cNvPr id="17" name="Line 6">
              <a:extLst>
                <a:ext uri="{FF2B5EF4-FFF2-40B4-BE49-F238E27FC236}">
                  <a16:creationId xmlns:a16="http://schemas.microsoft.com/office/drawing/2014/main" id="{DD1BC3F9-52B0-6989-CDA0-1FE4A2F9F41C}"/>
                </a:ext>
              </a:extLst>
            </xdr:cNvPr>
            <xdr:cNvSpPr/>
          </xdr:nvSpPr>
          <xdr:spPr>
            <a:xfrm>
              <a:off x="-11768044" y="-11492279"/>
              <a:ext cx="12587758" cy="0"/>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grpSp>
      <xdr:sp macro="" textlink="">
        <xdr:nvSpPr>
          <xdr:cNvPr id="12" name="Line 7">
            <a:extLst>
              <a:ext uri="{FF2B5EF4-FFF2-40B4-BE49-F238E27FC236}">
                <a16:creationId xmlns:a16="http://schemas.microsoft.com/office/drawing/2014/main" id="{9FA8EE50-A276-C738-62A0-C991D15857E7}"/>
              </a:ext>
            </a:extLst>
          </xdr:cNvPr>
          <xdr:cNvSpPr/>
        </xdr:nvSpPr>
        <xdr:spPr>
          <a:xfrm>
            <a:off x="-8383319" y="-11501643"/>
            <a:ext cx="0" cy="11081156"/>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sp macro="" textlink="">
        <xdr:nvSpPr>
          <xdr:cNvPr id="13" name="Line 8">
            <a:extLst>
              <a:ext uri="{FF2B5EF4-FFF2-40B4-BE49-F238E27FC236}">
                <a16:creationId xmlns:a16="http://schemas.microsoft.com/office/drawing/2014/main" id="{9DE18EA6-F2AD-2868-FEEE-6449FE987AEA}"/>
              </a:ext>
            </a:extLst>
          </xdr:cNvPr>
          <xdr:cNvSpPr/>
        </xdr:nvSpPr>
        <xdr:spPr>
          <a:xfrm>
            <a:off x="-11756523" y="-11501643"/>
            <a:ext cx="0" cy="11081156"/>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grpSp>
    <xdr:clientData/>
  </xdr:oneCellAnchor>
</xdr:wsDr>
</file>

<file path=xl/drawings/drawing23.xml><?xml version="1.0" encoding="utf-8"?>
<xdr:wsDr xmlns:xdr="http://schemas.openxmlformats.org/drawingml/2006/spreadsheetDrawing" xmlns:a="http://schemas.openxmlformats.org/drawingml/2006/main">
  <xdr:oneCellAnchor>
    <xdr:from>
      <xdr:col>12</xdr:col>
      <xdr:colOff>1078</xdr:colOff>
      <xdr:row>53</xdr:row>
      <xdr:rowOff>39602</xdr:rowOff>
    </xdr:from>
    <xdr:ext cx="1266123" cy="361434"/>
    <xdr:sp macro="" textlink="">
      <xdr:nvSpPr>
        <xdr:cNvPr id="2" name="Text Box 2">
          <a:extLst>
            <a:ext uri="{FF2B5EF4-FFF2-40B4-BE49-F238E27FC236}">
              <a16:creationId xmlns:a16="http://schemas.microsoft.com/office/drawing/2014/main" id="{CE272D9E-E3A1-4D74-AB8D-B8A0CE3CD3C6}"/>
            </a:ext>
          </a:extLst>
        </xdr:cNvPr>
        <xdr:cNvSpPr/>
      </xdr:nvSpPr>
      <xdr:spPr>
        <a:xfrm>
          <a:off x="5990398" y="10105622"/>
          <a:ext cx="1266123" cy="361434"/>
        </a:xfrm>
        <a:custGeom>
          <a:avLst/>
          <a:gdLst>
            <a:gd name="f0" fmla="val w"/>
            <a:gd name="f1" fmla="val h"/>
            <a:gd name="f2" fmla="val 0"/>
            <a:gd name="f3" fmla="val 21600"/>
            <a:gd name="f4" fmla="*/ f0 1 21600"/>
            <a:gd name="f5" fmla="*/ f1 1 21600"/>
            <a:gd name="f6" fmla="+- f3 0 f2"/>
            <a:gd name="f7" fmla="*/ f6 1 21600"/>
            <a:gd name="f8" fmla="*/ f2 1 f7"/>
            <a:gd name="f9" fmla="*/ f3 1 f7"/>
            <a:gd name="f10" fmla="*/ f8 f4 1"/>
            <a:gd name="f11" fmla="*/ f9 f4 1"/>
            <a:gd name="f12" fmla="*/ f9 f5 1"/>
            <a:gd name="f13" fmla="*/ f8 f5 1"/>
          </a:gdLst>
          <a:ahLst/>
          <a:cxnLst>
            <a:cxn ang="3cd4">
              <a:pos x="hc" y="t"/>
            </a:cxn>
            <a:cxn ang="0">
              <a:pos x="r" y="vc"/>
            </a:cxn>
            <a:cxn ang="cd4">
              <a:pos x="hc" y="b"/>
            </a:cxn>
            <a:cxn ang="cd2">
              <a:pos x="l" y="vc"/>
            </a:cxn>
          </a:cxnLst>
          <a:rect l="f10" t="f13" r="f11" b="f12"/>
          <a:pathLst>
            <a:path w="21600" h="21600">
              <a:moveTo>
                <a:pt x="f2" y="f2"/>
              </a:moveTo>
              <a:lnTo>
                <a:pt x="f3" y="f2"/>
              </a:lnTo>
              <a:lnTo>
                <a:pt x="f3" y="f3"/>
              </a:lnTo>
              <a:lnTo>
                <a:pt x="f2" y="f3"/>
              </a:lnTo>
              <a:lnTo>
                <a:pt x="f2" y="f2"/>
              </a:lnTo>
              <a:close/>
            </a:path>
          </a:pathLst>
        </a:custGeom>
        <a:noFill/>
        <a:ln>
          <a:noFill/>
          <a:prstDash val="solid"/>
        </a:ln>
      </xdr:spPr>
      <xdr:txBody>
        <a:bodyPr vert="horz" wrap="square" lIns="0" tIns="0" rIns="0" bIns="0" anchor="t" anchorCtr="0" compatLnSpc="0">
          <a:noAutofit/>
        </a:bodyPr>
        <a:lstStyle/>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en-US" sz="1600" b="0" i="0" u="none" strike="noStrike" kern="1200" cap="none" spc="0" baseline="0">
              <a:solidFill>
                <a:srgbClr val="000000"/>
              </a:solidFill>
              <a:uFillTx/>
              <a:latin typeface="Times New Roman" pitchFamily="18"/>
              <a:ea typeface="新細明體" pitchFamily="2"/>
              <a:cs typeface="Times New Roman" pitchFamily="18"/>
            </a:rPr>
            <a:t> </a:t>
          </a:r>
        </a:p>
      </xdr:txBody>
    </xdr:sp>
    <xdr:clientData/>
  </xdr:oneCellAnchor>
  <xdr:oneCellAnchor>
    <xdr:from>
      <xdr:col>0</xdr:col>
      <xdr:colOff>-11822396</xdr:colOff>
      <xdr:row>0</xdr:row>
      <xdr:rowOff>-11498397</xdr:rowOff>
    </xdr:from>
    <xdr:ext cx="12245041" cy="11661480"/>
    <xdr:grpSp>
      <xdr:nvGrpSpPr>
        <xdr:cNvPr id="3" name="Group 1">
          <a:extLst>
            <a:ext uri="{FF2B5EF4-FFF2-40B4-BE49-F238E27FC236}">
              <a16:creationId xmlns:a16="http://schemas.microsoft.com/office/drawing/2014/main" id="{70FB0389-58C3-4CF0-A370-09EAA876C548}"/>
            </a:ext>
          </a:extLst>
        </xdr:cNvPr>
        <xdr:cNvGrpSpPr/>
      </xdr:nvGrpSpPr>
      <xdr:grpSpPr>
        <a:xfrm>
          <a:off x="-11822396" y="-11498397"/>
          <a:ext cx="12245041" cy="11661480"/>
          <a:chOff x="-11822396" y="-11498397"/>
          <a:chExt cx="12245041" cy="11661480"/>
        </a:xfrm>
      </xdr:grpSpPr>
      <xdr:grpSp>
        <xdr:nvGrpSpPr>
          <xdr:cNvPr id="4" name="Group 2">
            <a:extLst>
              <a:ext uri="{FF2B5EF4-FFF2-40B4-BE49-F238E27FC236}">
                <a16:creationId xmlns:a16="http://schemas.microsoft.com/office/drawing/2014/main" id="{DF36EBA3-7794-2C6F-005F-00C1827E1937}"/>
              </a:ext>
            </a:extLst>
          </xdr:cNvPr>
          <xdr:cNvGrpSpPr/>
        </xdr:nvGrpSpPr>
        <xdr:grpSpPr>
          <a:xfrm>
            <a:off x="-11822396" y="-11488677"/>
            <a:ext cx="12245041" cy="11651760"/>
            <a:chOff x="-11822396" y="-11488677"/>
            <a:chExt cx="12245041" cy="11651760"/>
          </a:xfrm>
        </xdr:grpSpPr>
        <xdr:sp macro="" textlink="">
          <xdr:nvSpPr>
            <xdr:cNvPr id="7" name="Rectangle 3">
              <a:extLst>
                <a:ext uri="{FF2B5EF4-FFF2-40B4-BE49-F238E27FC236}">
                  <a16:creationId xmlns:a16="http://schemas.microsoft.com/office/drawing/2014/main" id="{A0D8AC06-CC4A-AB66-72A0-A76F158F569E}"/>
                </a:ext>
              </a:extLst>
            </xdr:cNvPr>
            <xdr:cNvSpPr/>
          </xdr:nvSpPr>
          <xdr:spPr>
            <a:xfrm>
              <a:off x="-11822396" y="163083"/>
              <a:ext cx="0" cy="0"/>
            </a:xfrm>
            <a:custGeom>
              <a:avLst/>
              <a:gdLst>
                <a:gd name="f0" fmla="val w"/>
                <a:gd name="f1" fmla="val h"/>
                <a:gd name="f2" fmla="val 0"/>
                <a:gd name="f3" fmla="val 21600"/>
                <a:gd name="f4" fmla="*/ f0 1 21600"/>
                <a:gd name="f5" fmla="*/ f1 1 21600"/>
                <a:gd name="f6" fmla="+- f3 0 f2"/>
                <a:gd name="f7" fmla="*/ f6 1 21600"/>
                <a:gd name="f8" fmla="*/ f2 1 f7"/>
                <a:gd name="f9" fmla="*/ f3 1 f7"/>
                <a:gd name="f10" fmla="*/ f8 f4 1"/>
                <a:gd name="f11" fmla="*/ f9 f4 1"/>
                <a:gd name="f12" fmla="*/ f9 f5 1"/>
                <a:gd name="f13" fmla="*/ f8 f5 1"/>
              </a:gdLst>
              <a:ahLst/>
              <a:cxnLst>
                <a:cxn ang="3cd4">
                  <a:pos x="hc" y="t"/>
                </a:cxn>
                <a:cxn ang="0">
                  <a:pos x="r" y="vc"/>
                </a:cxn>
                <a:cxn ang="cd4">
                  <a:pos x="hc" y="b"/>
                </a:cxn>
                <a:cxn ang="cd2">
                  <a:pos x="l" y="vc"/>
                </a:cxn>
              </a:cxnLst>
              <a:rect l="f10" t="f13" r="f11" b="f12"/>
              <a:pathLst>
                <a:path w="21600" h="21600">
                  <a:moveTo>
                    <a:pt x="f2" y="f2"/>
                  </a:moveTo>
                  <a:lnTo>
                    <a:pt x="f3" y="f2"/>
                  </a:lnTo>
                  <a:lnTo>
                    <a:pt x="f3" y="f3"/>
                  </a:lnTo>
                  <a:lnTo>
                    <a:pt x="f2" y="f3"/>
                  </a:lnTo>
                  <a:lnTo>
                    <a:pt x="f2" y="f2"/>
                  </a:lnTo>
                  <a:close/>
                </a:path>
              </a:pathLst>
            </a:custGeom>
            <a:noFill/>
            <a:ln>
              <a:noFill/>
              <a:prstDash val="solid"/>
            </a:ln>
          </xdr:spPr>
          <xdr:txBody>
            <a:bodyPr vert="horz" wrap="square" lIns="27358" tIns="27358" rIns="0" bIns="0" anchor="t" anchorCtr="0" compatLnSpc="0">
              <a:noAutofit/>
            </a:bodyPr>
            <a:lstStyle/>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en-US" sz="1200" b="0" i="0" u="none" strike="noStrike" kern="1200" cap="none" spc="0" baseline="0">
                  <a:solidFill>
                    <a:srgbClr val="000000"/>
                  </a:solidFill>
                  <a:uFillTx/>
                  <a:latin typeface="新細明體" pitchFamily="18"/>
                  <a:ea typeface="新細明體" pitchFamily="18"/>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編製機關 </a:t>
              </a:r>
              <a:r>
                <a:rPr lang="en-US" sz="1200" b="0" i="0" u="none" strike="noStrike" kern="1200" cap="none" spc="0" baseline="0">
                  <a:solidFill>
                    <a:srgbClr val="000000"/>
                  </a:solidFill>
                  <a:uFillTx/>
                  <a:latin typeface="標楷體" pitchFamily="66"/>
                  <a:ea typeface="標楷體" pitchFamily="66"/>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直轄市、縣</a:t>
              </a:r>
              <a:r>
                <a:rPr lang="en-US" sz="1200" b="0" i="0" u="none" strike="noStrike" kern="1200" cap="none" spc="0" baseline="0">
                  <a:solidFill>
                    <a:srgbClr val="000000"/>
                  </a:solidFill>
                  <a:uFillTx/>
                  <a:latin typeface="標楷體" pitchFamily="66"/>
                  <a:ea typeface="標楷體" pitchFamily="66"/>
                  <a:cs typeface="Tahoma" pitchFamily="2"/>
                </a:rPr>
                <a:t>(</a:t>
              </a:r>
              <a:r>
                <a:rPr lang="zh-TW" sz="1200" b="0" i="0" u="none" strike="noStrike" kern="1200" cap="none" spc="0" baseline="0">
                  <a:solidFill>
                    <a:srgbClr val="000000"/>
                  </a:solidFill>
                  <a:uFillTx/>
                  <a:latin typeface="標楷體" pitchFamily="66"/>
                  <a:ea typeface="標楷體" pitchFamily="66"/>
                  <a:cs typeface="Tahoma" pitchFamily="2"/>
                </a:rPr>
                <a:t>市</a:t>
              </a:r>
              <a:r>
                <a:rPr lang="en-US" sz="1200" b="0" i="0" u="none" strike="noStrike" kern="1200" cap="none" spc="0" baseline="0">
                  <a:solidFill>
                    <a:srgbClr val="000000"/>
                  </a:solidFill>
                  <a:uFillTx/>
                  <a:latin typeface="標楷體" pitchFamily="66"/>
                  <a:ea typeface="標楷體" pitchFamily="66"/>
                  <a:cs typeface="Tahoma" pitchFamily="2"/>
                </a:rPr>
                <a:t>)</a:t>
              </a:r>
              <a:r>
                <a:rPr lang="zh-TW" sz="1200" b="0" i="0" u="none" strike="noStrike" kern="1200" cap="none" spc="0" baseline="0">
                  <a:solidFill>
                    <a:srgbClr val="000000"/>
                  </a:solidFill>
                  <a:uFillTx/>
                  <a:latin typeface="標楷體" pitchFamily="66"/>
                  <a:ea typeface="標楷體" pitchFamily="66"/>
                  <a:cs typeface="Tahoma" pitchFamily="2"/>
                </a:rPr>
                <a:t>政府</a:t>
              </a:r>
            </a:p>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en-US" sz="1200" b="0" i="0" u="none" strike="noStrike" kern="1200" cap="none" spc="0" baseline="0">
                  <a:solidFill>
                    <a:srgbClr val="000000"/>
                  </a:solidFill>
                  <a:uFillTx/>
                  <a:latin typeface="標楷體" pitchFamily="66"/>
                  <a:ea typeface="標楷體" pitchFamily="66"/>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表 </a:t>
              </a:r>
              <a:r>
                <a:rPr lang="en-US" sz="1200" b="0" i="0" u="none" strike="noStrike" kern="1200" cap="none" spc="0" baseline="0">
                  <a:solidFill>
                    <a:srgbClr val="000000"/>
                  </a:solidFill>
                  <a:uFillTx/>
                  <a:latin typeface="標楷體" pitchFamily="66"/>
                  <a:ea typeface="標楷體" pitchFamily="66"/>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號 </a:t>
              </a:r>
              <a:r>
                <a:rPr lang="en-US" sz="1200" b="0" i="0" u="none" strike="noStrike" kern="1200" cap="none" spc="0" baseline="0">
                  <a:solidFill>
                    <a:srgbClr val="000000"/>
                  </a:solidFill>
                  <a:uFillTx/>
                  <a:latin typeface="標楷體" pitchFamily="66"/>
                  <a:ea typeface="標楷體" pitchFamily="66"/>
                  <a:cs typeface="Tahoma" pitchFamily="2"/>
                </a:rPr>
                <a:t>       3314-04-01-2</a:t>
              </a:r>
            </a:p>
          </xdr:txBody>
        </xdr:sp>
        <xdr:sp macro="" textlink="">
          <xdr:nvSpPr>
            <xdr:cNvPr id="8" name="Line 4">
              <a:extLst>
                <a:ext uri="{FF2B5EF4-FFF2-40B4-BE49-F238E27FC236}">
                  <a16:creationId xmlns:a16="http://schemas.microsoft.com/office/drawing/2014/main" id="{9A76BBF9-8082-F88F-BEC5-BF8F925132C3}"/>
                </a:ext>
              </a:extLst>
            </xdr:cNvPr>
            <xdr:cNvSpPr/>
          </xdr:nvSpPr>
          <xdr:spPr>
            <a:xfrm>
              <a:off x="-11796116" y="-5806796"/>
              <a:ext cx="12191036" cy="0"/>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sp macro="" textlink="">
          <xdr:nvSpPr>
            <xdr:cNvPr id="9" name="Line 5">
              <a:extLst>
                <a:ext uri="{FF2B5EF4-FFF2-40B4-BE49-F238E27FC236}">
                  <a16:creationId xmlns:a16="http://schemas.microsoft.com/office/drawing/2014/main" id="{720CBF63-F314-7BB4-DB36-1C39E567B103}"/>
                </a:ext>
              </a:extLst>
            </xdr:cNvPr>
            <xdr:cNvSpPr/>
          </xdr:nvSpPr>
          <xdr:spPr>
            <a:xfrm>
              <a:off x="422635" y="-11200677"/>
              <a:ext cx="0" cy="11066397"/>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sp macro="" textlink="">
          <xdr:nvSpPr>
            <xdr:cNvPr id="10" name="Line 6">
              <a:extLst>
                <a:ext uri="{FF2B5EF4-FFF2-40B4-BE49-F238E27FC236}">
                  <a16:creationId xmlns:a16="http://schemas.microsoft.com/office/drawing/2014/main" id="{26FEB20A-6AD1-44CD-5E3D-F59187CE12D3}"/>
                </a:ext>
              </a:extLst>
            </xdr:cNvPr>
            <xdr:cNvSpPr/>
          </xdr:nvSpPr>
          <xdr:spPr>
            <a:xfrm>
              <a:off x="-11796116" y="-11488677"/>
              <a:ext cx="12218761" cy="0"/>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grpSp>
      <xdr:sp macro="" textlink="">
        <xdr:nvSpPr>
          <xdr:cNvPr id="5" name="Line 7">
            <a:extLst>
              <a:ext uri="{FF2B5EF4-FFF2-40B4-BE49-F238E27FC236}">
                <a16:creationId xmlns:a16="http://schemas.microsoft.com/office/drawing/2014/main" id="{057C307F-D181-2650-E8B7-B5C3374CB9B4}"/>
              </a:ext>
            </a:extLst>
          </xdr:cNvPr>
          <xdr:cNvSpPr/>
        </xdr:nvSpPr>
        <xdr:spPr>
          <a:xfrm>
            <a:off x="-8511116" y="-11498397"/>
            <a:ext cx="0" cy="11363760"/>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sp macro="" textlink="">
        <xdr:nvSpPr>
          <xdr:cNvPr id="6" name="Line 8">
            <a:extLst>
              <a:ext uri="{FF2B5EF4-FFF2-40B4-BE49-F238E27FC236}">
                <a16:creationId xmlns:a16="http://schemas.microsoft.com/office/drawing/2014/main" id="{B72AB905-67AB-FE7B-E9DB-A3FBC49ED122}"/>
              </a:ext>
            </a:extLst>
          </xdr:cNvPr>
          <xdr:cNvSpPr/>
        </xdr:nvSpPr>
        <xdr:spPr>
          <a:xfrm>
            <a:off x="-11786039" y="-11498397"/>
            <a:ext cx="0" cy="11363760"/>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grpSp>
    <xdr:clientData/>
  </xdr:oneCellAnchor>
  <xdr:oneCellAnchor>
    <xdr:from>
      <xdr:col>0</xdr:col>
      <xdr:colOff>-11822396</xdr:colOff>
      <xdr:row>0</xdr:row>
      <xdr:rowOff>-11945520</xdr:rowOff>
    </xdr:from>
    <xdr:ext cx="12271321" cy="12155046"/>
    <xdr:grpSp>
      <xdr:nvGrpSpPr>
        <xdr:cNvPr id="11" name="Group 1">
          <a:extLst>
            <a:ext uri="{FF2B5EF4-FFF2-40B4-BE49-F238E27FC236}">
              <a16:creationId xmlns:a16="http://schemas.microsoft.com/office/drawing/2014/main" id="{DAAC3B41-E733-49F0-B37F-D9464E1310DC}"/>
            </a:ext>
          </a:extLst>
        </xdr:cNvPr>
        <xdr:cNvGrpSpPr/>
      </xdr:nvGrpSpPr>
      <xdr:grpSpPr>
        <a:xfrm>
          <a:off x="-11822396" y="-11945520"/>
          <a:ext cx="12271321" cy="12155046"/>
          <a:chOff x="-11822396" y="-11945520"/>
          <a:chExt cx="12271321" cy="12155046"/>
        </a:xfrm>
      </xdr:grpSpPr>
      <xdr:grpSp>
        <xdr:nvGrpSpPr>
          <xdr:cNvPr id="12" name="Group 2">
            <a:extLst>
              <a:ext uri="{FF2B5EF4-FFF2-40B4-BE49-F238E27FC236}">
                <a16:creationId xmlns:a16="http://schemas.microsoft.com/office/drawing/2014/main" id="{2446F77C-AFBD-4BC3-2E2F-F393B859D2D7}"/>
              </a:ext>
            </a:extLst>
          </xdr:cNvPr>
          <xdr:cNvGrpSpPr/>
        </xdr:nvGrpSpPr>
        <xdr:grpSpPr>
          <a:xfrm>
            <a:off x="-11822396" y="-11945520"/>
            <a:ext cx="12271321" cy="6146999"/>
            <a:chOff x="-11822396" y="-11945520"/>
            <a:chExt cx="12271321" cy="6146999"/>
          </a:xfrm>
        </xdr:grpSpPr>
        <xdr:sp macro="" textlink="">
          <xdr:nvSpPr>
            <xdr:cNvPr id="15" name="Rectangle 3">
              <a:extLst>
                <a:ext uri="{FF2B5EF4-FFF2-40B4-BE49-F238E27FC236}">
                  <a16:creationId xmlns:a16="http://schemas.microsoft.com/office/drawing/2014/main" id="{368A9FA5-C87D-1B45-B0C4-8EB63F52BC77}"/>
                </a:ext>
              </a:extLst>
            </xdr:cNvPr>
            <xdr:cNvSpPr/>
          </xdr:nvSpPr>
          <xdr:spPr>
            <a:xfrm>
              <a:off x="-11822396" y="-11945520"/>
              <a:ext cx="0" cy="0"/>
            </a:xfrm>
            <a:custGeom>
              <a:avLst/>
              <a:gdLst>
                <a:gd name="f0" fmla="val w"/>
                <a:gd name="f1" fmla="val h"/>
                <a:gd name="f2" fmla="val 0"/>
                <a:gd name="f3" fmla="val 21600"/>
                <a:gd name="f4" fmla="*/ f0 1 21600"/>
                <a:gd name="f5" fmla="*/ f1 1 21600"/>
                <a:gd name="f6" fmla="+- f3 0 f2"/>
                <a:gd name="f7" fmla="*/ f6 1 21600"/>
                <a:gd name="f8" fmla="*/ f2 1 f7"/>
                <a:gd name="f9" fmla="*/ f3 1 f7"/>
                <a:gd name="f10" fmla="*/ f8 f4 1"/>
                <a:gd name="f11" fmla="*/ f9 f4 1"/>
                <a:gd name="f12" fmla="*/ f9 f5 1"/>
                <a:gd name="f13" fmla="*/ f8 f5 1"/>
              </a:gdLst>
              <a:ahLst/>
              <a:cxnLst>
                <a:cxn ang="3cd4">
                  <a:pos x="hc" y="t"/>
                </a:cxn>
                <a:cxn ang="0">
                  <a:pos x="r" y="vc"/>
                </a:cxn>
                <a:cxn ang="cd4">
                  <a:pos x="hc" y="b"/>
                </a:cxn>
                <a:cxn ang="cd2">
                  <a:pos x="l" y="vc"/>
                </a:cxn>
              </a:cxnLst>
              <a:rect l="f10" t="f13" r="f11" b="f12"/>
              <a:pathLst>
                <a:path w="21600" h="21600">
                  <a:moveTo>
                    <a:pt x="f2" y="f2"/>
                  </a:moveTo>
                  <a:lnTo>
                    <a:pt x="f3" y="f2"/>
                  </a:lnTo>
                  <a:lnTo>
                    <a:pt x="f3" y="f3"/>
                  </a:lnTo>
                  <a:lnTo>
                    <a:pt x="f2" y="f3"/>
                  </a:lnTo>
                  <a:lnTo>
                    <a:pt x="f2" y="f2"/>
                  </a:lnTo>
                  <a:close/>
                </a:path>
              </a:pathLst>
            </a:custGeom>
            <a:noFill/>
            <a:ln>
              <a:noFill/>
              <a:prstDash val="solid"/>
            </a:ln>
          </xdr:spPr>
          <xdr:txBody>
            <a:bodyPr vert="horz" wrap="square" lIns="27358" tIns="27358" rIns="0" bIns="0" anchor="t" anchorCtr="0" compatLnSpc="0">
              <a:noAutofit/>
            </a:bodyPr>
            <a:lstStyle/>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en-US" sz="1200" b="0" i="0" u="none" strike="noStrike" kern="1200" cap="none" spc="0" baseline="0">
                  <a:solidFill>
                    <a:srgbClr val="000000"/>
                  </a:solidFill>
                  <a:uFillTx/>
                  <a:latin typeface="新細明體" pitchFamily="18"/>
                  <a:ea typeface="新細明體" pitchFamily="18"/>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編製機關 </a:t>
              </a:r>
              <a:r>
                <a:rPr lang="en-US" sz="1200" b="0" i="0" u="none" strike="noStrike" kern="1200" cap="none" spc="0" baseline="0">
                  <a:solidFill>
                    <a:srgbClr val="000000"/>
                  </a:solidFill>
                  <a:uFillTx/>
                  <a:latin typeface="標楷體" pitchFamily="66"/>
                  <a:ea typeface="標楷體" pitchFamily="66"/>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直轄市、縣</a:t>
              </a:r>
              <a:r>
                <a:rPr lang="en-US" sz="1200" b="0" i="0" u="none" strike="noStrike" kern="1200" cap="none" spc="0" baseline="0">
                  <a:solidFill>
                    <a:srgbClr val="000000"/>
                  </a:solidFill>
                  <a:uFillTx/>
                  <a:latin typeface="標楷體" pitchFamily="66"/>
                  <a:ea typeface="標楷體" pitchFamily="66"/>
                  <a:cs typeface="Tahoma" pitchFamily="2"/>
                </a:rPr>
                <a:t>(</a:t>
              </a:r>
              <a:r>
                <a:rPr lang="zh-TW" sz="1200" b="0" i="0" u="none" strike="noStrike" kern="1200" cap="none" spc="0" baseline="0">
                  <a:solidFill>
                    <a:srgbClr val="000000"/>
                  </a:solidFill>
                  <a:uFillTx/>
                  <a:latin typeface="標楷體" pitchFamily="66"/>
                  <a:ea typeface="標楷體" pitchFamily="66"/>
                  <a:cs typeface="Tahoma" pitchFamily="2"/>
                </a:rPr>
                <a:t>市</a:t>
              </a:r>
              <a:r>
                <a:rPr lang="en-US" sz="1200" b="0" i="0" u="none" strike="noStrike" kern="1200" cap="none" spc="0" baseline="0">
                  <a:solidFill>
                    <a:srgbClr val="000000"/>
                  </a:solidFill>
                  <a:uFillTx/>
                  <a:latin typeface="標楷體" pitchFamily="66"/>
                  <a:ea typeface="標楷體" pitchFamily="66"/>
                  <a:cs typeface="Tahoma" pitchFamily="2"/>
                </a:rPr>
                <a:t>)</a:t>
              </a:r>
              <a:r>
                <a:rPr lang="zh-TW" sz="1200" b="0" i="0" u="none" strike="noStrike" kern="1200" cap="none" spc="0" baseline="0">
                  <a:solidFill>
                    <a:srgbClr val="000000"/>
                  </a:solidFill>
                  <a:uFillTx/>
                  <a:latin typeface="標楷體" pitchFamily="66"/>
                  <a:ea typeface="標楷體" pitchFamily="66"/>
                  <a:cs typeface="Tahoma" pitchFamily="2"/>
                </a:rPr>
                <a:t>政府</a:t>
              </a:r>
            </a:p>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en-US" sz="1200" b="0" i="0" u="none" strike="noStrike" kern="1200" cap="none" spc="0" baseline="0">
                  <a:solidFill>
                    <a:srgbClr val="000000"/>
                  </a:solidFill>
                  <a:uFillTx/>
                  <a:latin typeface="標楷體" pitchFamily="66"/>
                  <a:ea typeface="標楷體" pitchFamily="66"/>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表 </a:t>
              </a:r>
              <a:r>
                <a:rPr lang="en-US" sz="1200" b="0" i="0" u="none" strike="noStrike" kern="1200" cap="none" spc="0" baseline="0">
                  <a:solidFill>
                    <a:srgbClr val="000000"/>
                  </a:solidFill>
                  <a:uFillTx/>
                  <a:latin typeface="標楷體" pitchFamily="66"/>
                  <a:ea typeface="標楷體" pitchFamily="66"/>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號 </a:t>
              </a:r>
              <a:r>
                <a:rPr lang="en-US" sz="1200" b="0" i="0" u="none" strike="noStrike" kern="1200" cap="none" spc="0" baseline="0">
                  <a:solidFill>
                    <a:srgbClr val="000000"/>
                  </a:solidFill>
                  <a:uFillTx/>
                  <a:latin typeface="標楷體" pitchFamily="66"/>
                  <a:ea typeface="標楷體" pitchFamily="66"/>
                  <a:cs typeface="Tahoma" pitchFamily="2"/>
                </a:rPr>
                <a:t>       3314-04-01-2</a:t>
              </a:r>
            </a:p>
          </xdr:txBody>
        </xdr:sp>
        <xdr:sp macro="" textlink="">
          <xdr:nvSpPr>
            <xdr:cNvPr id="16" name="Line 4">
              <a:extLst>
                <a:ext uri="{FF2B5EF4-FFF2-40B4-BE49-F238E27FC236}">
                  <a16:creationId xmlns:a16="http://schemas.microsoft.com/office/drawing/2014/main" id="{9184143C-E74C-FC45-2D1A-3EA7DD3D5697}"/>
                </a:ext>
              </a:extLst>
            </xdr:cNvPr>
            <xdr:cNvSpPr/>
          </xdr:nvSpPr>
          <xdr:spPr>
            <a:xfrm>
              <a:off x="-11796116" y="-5798521"/>
              <a:ext cx="12217316" cy="0"/>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sp macro="" textlink="">
          <xdr:nvSpPr>
            <xdr:cNvPr id="17" name="Line 6">
              <a:extLst>
                <a:ext uri="{FF2B5EF4-FFF2-40B4-BE49-F238E27FC236}">
                  <a16:creationId xmlns:a16="http://schemas.microsoft.com/office/drawing/2014/main" id="{B1602D79-E7F7-1115-A5EB-6A975C449102}"/>
                </a:ext>
              </a:extLst>
            </xdr:cNvPr>
            <xdr:cNvSpPr/>
          </xdr:nvSpPr>
          <xdr:spPr>
            <a:xfrm>
              <a:off x="-11796116" y="-11796116"/>
              <a:ext cx="12245041" cy="0"/>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grpSp>
      <xdr:sp macro="" textlink="">
        <xdr:nvSpPr>
          <xdr:cNvPr id="13" name="Line 7">
            <a:extLst>
              <a:ext uri="{FF2B5EF4-FFF2-40B4-BE49-F238E27FC236}">
                <a16:creationId xmlns:a16="http://schemas.microsoft.com/office/drawing/2014/main" id="{C0371AA5-25FD-74E8-06A7-00597C7117BE}"/>
              </a:ext>
            </a:extLst>
          </xdr:cNvPr>
          <xdr:cNvSpPr/>
        </xdr:nvSpPr>
        <xdr:spPr>
          <a:xfrm>
            <a:off x="-8503920" y="-11796116"/>
            <a:ext cx="0" cy="12005642"/>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sp macro="" textlink="">
        <xdr:nvSpPr>
          <xdr:cNvPr id="14" name="Line 8">
            <a:extLst>
              <a:ext uri="{FF2B5EF4-FFF2-40B4-BE49-F238E27FC236}">
                <a16:creationId xmlns:a16="http://schemas.microsoft.com/office/drawing/2014/main" id="{5938AE09-492C-ED43-E065-17187B3DFB76}"/>
              </a:ext>
            </a:extLst>
          </xdr:cNvPr>
          <xdr:cNvSpPr/>
        </xdr:nvSpPr>
        <xdr:spPr>
          <a:xfrm>
            <a:off x="-11786039" y="-11796116"/>
            <a:ext cx="0" cy="12005642"/>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grpSp>
    <xdr:clientData/>
  </xdr:oneCellAnchor>
</xdr:wsDr>
</file>

<file path=xl/drawings/drawing24.xml><?xml version="1.0" encoding="utf-8"?>
<xdr:wsDr xmlns:xdr="http://schemas.openxmlformats.org/drawingml/2006/spreadsheetDrawing" xmlns:a="http://schemas.openxmlformats.org/drawingml/2006/main">
  <xdr:oneCellAnchor>
    <xdr:from>
      <xdr:col>0</xdr:col>
      <xdr:colOff>-11796116</xdr:colOff>
      <xdr:row>0</xdr:row>
      <xdr:rowOff>-11788920</xdr:rowOff>
    </xdr:from>
    <xdr:ext cx="1801" cy="288000"/>
    <xdr:grpSp>
      <xdr:nvGrpSpPr>
        <xdr:cNvPr id="2" name="Group 1">
          <a:extLst>
            <a:ext uri="{FF2B5EF4-FFF2-40B4-BE49-F238E27FC236}">
              <a16:creationId xmlns:a16="http://schemas.microsoft.com/office/drawing/2014/main" id="{EB78C6C4-4A25-4066-8640-A9568662B733}"/>
            </a:ext>
          </a:extLst>
        </xdr:cNvPr>
        <xdr:cNvGrpSpPr/>
      </xdr:nvGrpSpPr>
      <xdr:grpSpPr>
        <a:xfrm>
          <a:off x="-11796116" y="-11788920"/>
          <a:ext cx="1801" cy="288000"/>
          <a:chOff x="-11796116" y="-11788920"/>
          <a:chExt cx="1801" cy="288000"/>
        </a:xfrm>
      </xdr:grpSpPr>
      <xdr:grpSp>
        <xdr:nvGrpSpPr>
          <xdr:cNvPr id="3" name="Group 2">
            <a:extLst>
              <a:ext uri="{FF2B5EF4-FFF2-40B4-BE49-F238E27FC236}">
                <a16:creationId xmlns:a16="http://schemas.microsoft.com/office/drawing/2014/main" id="{0EB8AE7E-E037-E058-B412-D751AD6B2300}"/>
              </a:ext>
            </a:extLst>
          </xdr:cNvPr>
          <xdr:cNvGrpSpPr/>
        </xdr:nvGrpSpPr>
        <xdr:grpSpPr>
          <a:xfrm>
            <a:off x="-11796116" y="-11788920"/>
            <a:ext cx="1801" cy="288000"/>
            <a:chOff x="-11796116" y="-11788920"/>
            <a:chExt cx="1801" cy="288000"/>
          </a:xfrm>
        </xdr:grpSpPr>
        <xdr:sp macro="" textlink="">
          <xdr:nvSpPr>
            <xdr:cNvPr id="6" name="Rectangle 3">
              <a:extLst>
                <a:ext uri="{FF2B5EF4-FFF2-40B4-BE49-F238E27FC236}">
                  <a16:creationId xmlns:a16="http://schemas.microsoft.com/office/drawing/2014/main" id="{FA02242E-0C97-8F81-480E-F9135A928BCC}"/>
                </a:ext>
              </a:extLst>
            </xdr:cNvPr>
            <xdr:cNvSpPr/>
          </xdr:nvSpPr>
          <xdr:spPr>
            <a:xfrm>
              <a:off x="-11794324" y="-11500920"/>
              <a:ext cx="0" cy="0"/>
            </a:xfrm>
            <a:custGeom>
              <a:avLst/>
              <a:gdLst>
                <a:gd name="f0" fmla="val w"/>
                <a:gd name="f1" fmla="val h"/>
                <a:gd name="f2" fmla="val 0"/>
                <a:gd name="f3" fmla="val 21600"/>
                <a:gd name="f4" fmla="*/ f0 1 21600"/>
                <a:gd name="f5" fmla="*/ f1 1 21600"/>
                <a:gd name="f6" fmla="+- f3 0 f2"/>
                <a:gd name="f7" fmla="*/ f6 1 21600"/>
                <a:gd name="f8" fmla="*/ f2 1 f7"/>
                <a:gd name="f9" fmla="*/ f3 1 f7"/>
                <a:gd name="f10" fmla="*/ f8 f4 1"/>
                <a:gd name="f11" fmla="*/ f9 f4 1"/>
                <a:gd name="f12" fmla="*/ f9 f5 1"/>
                <a:gd name="f13" fmla="*/ f8 f5 1"/>
              </a:gdLst>
              <a:ahLst/>
              <a:cxnLst>
                <a:cxn ang="3cd4">
                  <a:pos x="hc" y="t"/>
                </a:cxn>
                <a:cxn ang="0">
                  <a:pos x="r" y="vc"/>
                </a:cxn>
                <a:cxn ang="cd4">
                  <a:pos x="hc" y="b"/>
                </a:cxn>
                <a:cxn ang="cd2">
                  <a:pos x="l" y="vc"/>
                </a:cxn>
              </a:cxnLst>
              <a:rect l="f10" t="f13" r="f11" b="f12"/>
              <a:pathLst>
                <a:path w="21600" h="21600">
                  <a:moveTo>
                    <a:pt x="f2" y="f2"/>
                  </a:moveTo>
                  <a:lnTo>
                    <a:pt x="f3" y="f2"/>
                  </a:lnTo>
                  <a:lnTo>
                    <a:pt x="f3" y="f3"/>
                  </a:lnTo>
                  <a:lnTo>
                    <a:pt x="f2" y="f3"/>
                  </a:lnTo>
                  <a:lnTo>
                    <a:pt x="f2" y="f2"/>
                  </a:lnTo>
                  <a:close/>
                </a:path>
              </a:pathLst>
            </a:custGeom>
            <a:noFill/>
            <a:ln>
              <a:noFill/>
              <a:prstDash val="solid"/>
            </a:ln>
          </xdr:spPr>
          <xdr:txBody>
            <a:bodyPr vert="horz" wrap="square" lIns="27358" tIns="27358" rIns="0" bIns="0" anchor="t" anchorCtr="0" compatLnSpc="0">
              <a:noAutofit/>
            </a:bodyPr>
            <a:lstStyle/>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en-US" sz="1200" b="0" i="0" u="none" strike="noStrike" kern="1200" cap="none" spc="0" baseline="0">
                  <a:solidFill>
                    <a:srgbClr val="000000"/>
                  </a:solidFill>
                  <a:uFillTx/>
                  <a:latin typeface="新細明體" pitchFamily="18"/>
                  <a:ea typeface="新細明體" pitchFamily="18"/>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編製機關 </a:t>
              </a:r>
              <a:r>
                <a:rPr lang="en-US" sz="1200" b="0" i="0" u="none" strike="noStrike" kern="1200" cap="none" spc="0" baseline="0">
                  <a:solidFill>
                    <a:srgbClr val="000000"/>
                  </a:solidFill>
                  <a:uFillTx/>
                  <a:latin typeface="標楷體" pitchFamily="66"/>
                  <a:ea typeface="標楷體" pitchFamily="66"/>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直轄市、縣</a:t>
              </a:r>
              <a:r>
                <a:rPr lang="en-US" sz="1200" b="0" i="0" u="none" strike="noStrike" kern="1200" cap="none" spc="0" baseline="0">
                  <a:solidFill>
                    <a:srgbClr val="000000"/>
                  </a:solidFill>
                  <a:uFillTx/>
                  <a:latin typeface="標楷體" pitchFamily="66"/>
                  <a:ea typeface="標楷體" pitchFamily="66"/>
                  <a:cs typeface="Tahoma" pitchFamily="2"/>
                </a:rPr>
                <a:t>(</a:t>
              </a:r>
              <a:r>
                <a:rPr lang="zh-TW" sz="1200" b="0" i="0" u="none" strike="noStrike" kern="1200" cap="none" spc="0" baseline="0">
                  <a:solidFill>
                    <a:srgbClr val="000000"/>
                  </a:solidFill>
                  <a:uFillTx/>
                  <a:latin typeface="標楷體" pitchFamily="66"/>
                  <a:ea typeface="標楷體" pitchFamily="66"/>
                  <a:cs typeface="Tahoma" pitchFamily="2"/>
                </a:rPr>
                <a:t>市</a:t>
              </a:r>
              <a:r>
                <a:rPr lang="en-US" sz="1200" b="0" i="0" u="none" strike="noStrike" kern="1200" cap="none" spc="0" baseline="0">
                  <a:solidFill>
                    <a:srgbClr val="000000"/>
                  </a:solidFill>
                  <a:uFillTx/>
                  <a:latin typeface="標楷體" pitchFamily="66"/>
                  <a:ea typeface="標楷體" pitchFamily="66"/>
                  <a:cs typeface="Tahoma" pitchFamily="2"/>
                </a:rPr>
                <a:t>)</a:t>
              </a:r>
              <a:r>
                <a:rPr lang="zh-TW" sz="1200" b="0" i="0" u="none" strike="noStrike" kern="1200" cap="none" spc="0" baseline="0">
                  <a:solidFill>
                    <a:srgbClr val="000000"/>
                  </a:solidFill>
                  <a:uFillTx/>
                  <a:latin typeface="標楷體" pitchFamily="66"/>
                  <a:ea typeface="標楷體" pitchFamily="66"/>
                  <a:cs typeface="Tahoma" pitchFamily="2"/>
                </a:rPr>
                <a:t>政府</a:t>
              </a:r>
            </a:p>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en-US" sz="1200" b="0" i="0" u="none" strike="noStrike" kern="1200" cap="none" spc="0" baseline="0">
                  <a:solidFill>
                    <a:srgbClr val="000000"/>
                  </a:solidFill>
                  <a:uFillTx/>
                  <a:latin typeface="標楷體" pitchFamily="66"/>
                  <a:ea typeface="標楷體" pitchFamily="66"/>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表 </a:t>
              </a:r>
              <a:r>
                <a:rPr lang="en-US" sz="1200" b="0" i="0" u="none" strike="noStrike" kern="1200" cap="none" spc="0" baseline="0">
                  <a:solidFill>
                    <a:srgbClr val="000000"/>
                  </a:solidFill>
                  <a:uFillTx/>
                  <a:latin typeface="標楷體" pitchFamily="66"/>
                  <a:ea typeface="標楷體" pitchFamily="66"/>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號 </a:t>
              </a:r>
              <a:r>
                <a:rPr lang="en-US" sz="1200" b="0" i="0" u="none" strike="noStrike" kern="1200" cap="none" spc="0" baseline="0">
                  <a:solidFill>
                    <a:srgbClr val="000000"/>
                  </a:solidFill>
                  <a:uFillTx/>
                  <a:latin typeface="標楷體" pitchFamily="66"/>
                  <a:ea typeface="標楷體" pitchFamily="66"/>
                  <a:cs typeface="Tahoma" pitchFamily="2"/>
                </a:rPr>
                <a:t>       3312-04-01-2</a:t>
              </a:r>
            </a:p>
          </xdr:txBody>
        </xdr:sp>
        <xdr:sp macro="" textlink="">
          <xdr:nvSpPr>
            <xdr:cNvPr id="7" name="Line 4">
              <a:extLst>
                <a:ext uri="{FF2B5EF4-FFF2-40B4-BE49-F238E27FC236}">
                  <a16:creationId xmlns:a16="http://schemas.microsoft.com/office/drawing/2014/main" id="{542F2A3A-61C5-27EA-DC56-E3D8151DBEEB}"/>
                </a:ext>
              </a:extLst>
            </xdr:cNvPr>
            <xdr:cNvSpPr/>
          </xdr:nvSpPr>
          <xdr:spPr>
            <a:xfrm>
              <a:off x="-11796116" y="-11648523"/>
              <a:ext cx="1801" cy="0"/>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sp macro="" textlink="">
          <xdr:nvSpPr>
            <xdr:cNvPr id="8" name="Line 5">
              <a:extLst>
                <a:ext uri="{FF2B5EF4-FFF2-40B4-BE49-F238E27FC236}">
                  <a16:creationId xmlns:a16="http://schemas.microsoft.com/office/drawing/2014/main" id="{CB0FED7B-42ED-AEC3-B323-FE47901B3896}"/>
                </a:ext>
              </a:extLst>
            </xdr:cNvPr>
            <xdr:cNvSpPr/>
          </xdr:nvSpPr>
          <xdr:spPr>
            <a:xfrm>
              <a:off x="-11794324" y="-11781723"/>
              <a:ext cx="0" cy="273241"/>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sp macro="" textlink="">
          <xdr:nvSpPr>
            <xdr:cNvPr id="9" name="Line 6">
              <a:extLst>
                <a:ext uri="{FF2B5EF4-FFF2-40B4-BE49-F238E27FC236}">
                  <a16:creationId xmlns:a16="http://schemas.microsoft.com/office/drawing/2014/main" id="{0E37BE1D-3BE5-AE7A-4BCB-593A78057FDD}"/>
                </a:ext>
              </a:extLst>
            </xdr:cNvPr>
            <xdr:cNvSpPr/>
          </xdr:nvSpPr>
          <xdr:spPr>
            <a:xfrm>
              <a:off x="-11796116" y="-11788920"/>
              <a:ext cx="1801" cy="0"/>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grpSp>
      <xdr:sp macro="" textlink="">
        <xdr:nvSpPr>
          <xdr:cNvPr id="4" name="Line 7">
            <a:extLst>
              <a:ext uri="{FF2B5EF4-FFF2-40B4-BE49-F238E27FC236}">
                <a16:creationId xmlns:a16="http://schemas.microsoft.com/office/drawing/2014/main" id="{DCBB9C54-FB74-3181-FDA8-61CB76A21747}"/>
              </a:ext>
            </a:extLst>
          </xdr:cNvPr>
          <xdr:cNvSpPr/>
        </xdr:nvSpPr>
        <xdr:spPr>
          <a:xfrm>
            <a:off x="-11795760" y="-11788920"/>
            <a:ext cx="0" cy="280803"/>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sp macro="" textlink="">
        <xdr:nvSpPr>
          <xdr:cNvPr id="5" name="Line 8">
            <a:extLst>
              <a:ext uri="{FF2B5EF4-FFF2-40B4-BE49-F238E27FC236}">
                <a16:creationId xmlns:a16="http://schemas.microsoft.com/office/drawing/2014/main" id="{6EE5D687-1D4A-9821-F9F9-8EE7E60EAB06}"/>
              </a:ext>
            </a:extLst>
          </xdr:cNvPr>
          <xdr:cNvSpPr/>
        </xdr:nvSpPr>
        <xdr:spPr>
          <a:xfrm>
            <a:off x="-11796116" y="-11788920"/>
            <a:ext cx="0" cy="280803"/>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grpSp>
    <xdr:clientData/>
  </xdr:oneCellAnchor>
</xdr:wsDr>
</file>

<file path=xl/drawings/drawing25.xml><?xml version="1.0" encoding="utf-8"?>
<xdr:wsDr xmlns:xdr="http://schemas.openxmlformats.org/drawingml/2006/spreadsheetDrawing" xmlns:a="http://schemas.openxmlformats.org/drawingml/2006/main">
  <xdr:oneCellAnchor>
    <xdr:from>
      <xdr:col>0</xdr:col>
      <xdr:colOff>-11796116</xdr:colOff>
      <xdr:row>0</xdr:row>
      <xdr:rowOff>-11788920</xdr:rowOff>
    </xdr:from>
    <xdr:ext cx="1801" cy="288000"/>
    <xdr:grpSp>
      <xdr:nvGrpSpPr>
        <xdr:cNvPr id="2" name="Group 1">
          <a:extLst>
            <a:ext uri="{FF2B5EF4-FFF2-40B4-BE49-F238E27FC236}">
              <a16:creationId xmlns:a16="http://schemas.microsoft.com/office/drawing/2014/main" id="{86E79071-224D-40B2-8569-A952C2F2A202}"/>
            </a:ext>
          </a:extLst>
        </xdr:cNvPr>
        <xdr:cNvGrpSpPr/>
      </xdr:nvGrpSpPr>
      <xdr:grpSpPr>
        <a:xfrm>
          <a:off x="-11796116" y="-11788920"/>
          <a:ext cx="1801" cy="288000"/>
          <a:chOff x="-11796116" y="-11788920"/>
          <a:chExt cx="1801" cy="288000"/>
        </a:xfrm>
      </xdr:grpSpPr>
      <xdr:grpSp>
        <xdr:nvGrpSpPr>
          <xdr:cNvPr id="3" name="Group 2">
            <a:extLst>
              <a:ext uri="{FF2B5EF4-FFF2-40B4-BE49-F238E27FC236}">
                <a16:creationId xmlns:a16="http://schemas.microsoft.com/office/drawing/2014/main" id="{F3A18787-AA17-E03D-76F4-7B34687F0023}"/>
              </a:ext>
            </a:extLst>
          </xdr:cNvPr>
          <xdr:cNvGrpSpPr/>
        </xdr:nvGrpSpPr>
        <xdr:grpSpPr>
          <a:xfrm>
            <a:off x="-11796116" y="-11788920"/>
            <a:ext cx="1801" cy="288000"/>
            <a:chOff x="-11796116" y="-11788920"/>
            <a:chExt cx="1801" cy="288000"/>
          </a:xfrm>
        </xdr:grpSpPr>
        <xdr:sp macro="" textlink="">
          <xdr:nvSpPr>
            <xdr:cNvPr id="6" name="Rectangle 3">
              <a:extLst>
                <a:ext uri="{FF2B5EF4-FFF2-40B4-BE49-F238E27FC236}">
                  <a16:creationId xmlns:a16="http://schemas.microsoft.com/office/drawing/2014/main" id="{C29899BC-52BB-12D0-FA18-26D55E8905AA}"/>
                </a:ext>
              </a:extLst>
            </xdr:cNvPr>
            <xdr:cNvSpPr/>
          </xdr:nvSpPr>
          <xdr:spPr>
            <a:xfrm>
              <a:off x="-11794324" y="-11500920"/>
              <a:ext cx="0" cy="0"/>
            </a:xfrm>
            <a:custGeom>
              <a:avLst/>
              <a:gdLst>
                <a:gd name="f0" fmla="val w"/>
                <a:gd name="f1" fmla="val h"/>
                <a:gd name="f2" fmla="val 0"/>
                <a:gd name="f3" fmla="val 21600"/>
                <a:gd name="f4" fmla="*/ f0 1 21600"/>
                <a:gd name="f5" fmla="*/ f1 1 21600"/>
                <a:gd name="f6" fmla="+- f3 0 f2"/>
                <a:gd name="f7" fmla="*/ f6 1 21600"/>
                <a:gd name="f8" fmla="*/ f2 1 f7"/>
                <a:gd name="f9" fmla="*/ f3 1 f7"/>
                <a:gd name="f10" fmla="*/ f8 f4 1"/>
                <a:gd name="f11" fmla="*/ f9 f4 1"/>
                <a:gd name="f12" fmla="*/ f9 f5 1"/>
                <a:gd name="f13" fmla="*/ f8 f5 1"/>
              </a:gdLst>
              <a:ahLst/>
              <a:cxnLst>
                <a:cxn ang="3cd4">
                  <a:pos x="hc" y="t"/>
                </a:cxn>
                <a:cxn ang="0">
                  <a:pos x="r" y="vc"/>
                </a:cxn>
                <a:cxn ang="cd4">
                  <a:pos x="hc" y="b"/>
                </a:cxn>
                <a:cxn ang="cd2">
                  <a:pos x="l" y="vc"/>
                </a:cxn>
              </a:cxnLst>
              <a:rect l="f10" t="f13" r="f11" b="f12"/>
              <a:pathLst>
                <a:path w="21600" h="21600">
                  <a:moveTo>
                    <a:pt x="f2" y="f2"/>
                  </a:moveTo>
                  <a:lnTo>
                    <a:pt x="f3" y="f2"/>
                  </a:lnTo>
                  <a:lnTo>
                    <a:pt x="f3" y="f3"/>
                  </a:lnTo>
                  <a:lnTo>
                    <a:pt x="f2" y="f3"/>
                  </a:lnTo>
                  <a:lnTo>
                    <a:pt x="f2" y="f2"/>
                  </a:lnTo>
                  <a:close/>
                </a:path>
              </a:pathLst>
            </a:custGeom>
            <a:noFill/>
            <a:ln>
              <a:noFill/>
              <a:prstDash val="solid"/>
            </a:ln>
          </xdr:spPr>
          <xdr:txBody>
            <a:bodyPr vert="horz" wrap="square" lIns="27358" tIns="27358" rIns="0" bIns="0" anchor="t" anchorCtr="0" compatLnSpc="0">
              <a:noAutofit/>
            </a:bodyPr>
            <a:lstStyle/>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en-US" sz="1200" b="0" i="0" u="none" strike="noStrike" kern="1200" cap="none" spc="0" baseline="0">
                  <a:solidFill>
                    <a:srgbClr val="000000"/>
                  </a:solidFill>
                  <a:uFillTx/>
                  <a:latin typeface="新細明體" pitchFamily="18"/>
                  <a:ea typeface="新細明體" pitchFamily="18"/>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編製機關 </a:t>
              </a:r>
              <a:r>
                <a:rPr lang="en-US" sz="1200" b="0" i="0" u="none" strike="noStrike" kern="1200" cap="none" spc="0" baseline="0">
                  <a:solidFill>
                    <a:srgbClr val="000000"/>
                  </a:solidFill>
                  <a:uFillTx/>
                  <a:latin typeface="標楷體" pitchFamily="66"/>
                  <a:ea typeface="標楷體" pitchFamily="66"/>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直轄市、縣</a:t>
              </a:r>
              <a:r>
                <a:rPr lang="en-US" sz="1200" b="0" i="0" u="none" strike="noStrike" kern="1200" cap="none" spc="0" baseline="0">
                  <a:solidFill>
                    <a:srgbClr val="000000"/>
                  </a:solidFill>
                  <a:uFillTx/>
                  <a:latin typeface="標楷體" pitchFamily="66"/>
                  <a:ea typeface="標楷體" pitchFamily="66"/>
                  <a:cs typeface="Tahoma" pitchFamily="2"/>
                </a:rPr>
                <a:t>(</a:t>
              </a:r>
              <a:r>
                <a:rPr lang="zh-TW" sz="1200" b="0" i="0" u="none" strike="noStrike" kern="1200" cap="none" spc="0" baseline="0">
                  <a:solidFill>
                    <a:srgbClr val="000000"/>
                  </a:solidFill>
                  <a:uFillTx/>
                  <a:latin typeface="標楷體" pitchFamily="66"/>
                  <a:ea typeface="標楷體" pitchFamily="66"/>
                  <a:cs typeface="Tahoma" pitchFamily="2"/>
                </a:rPr>
                <a:t>市</a:t>
              </a:r>
              <a:r>
                <a:rPr lang="en-US" sz="1200" b="0" i="0" u="none" strike="noStrike" kern="1200" cap="none" spc="0" baseline="0">
                  <a:solidFill>
                    <a:srgbClr val="000000"/>
                  </a:solidFill>
                  <a:uFillTx/>
                  <a:latin typeface="標楷體" pitchFamily="66"/>
                  <a:ea typeface="標楷體" pitchFamily="66"/>
                  <a:cs typeface="Tahoma" pitchFamily="2"/>
                </a:rPr>
                <a:t>)</a:t>
              </a:r>
              <a:r>
                <a:rPr lang="zh-TW" sz="1200" b="0" i="0" u="none" strike="noStrike" kern="1200" cap="none" spc="0" baseline="0">
                  <a:solidFill>
                    <a:srgbClr val="000000"/>
                  </a:solidFill>
                  <a:uFillTx/>
                  <a:latin typeface="標楷體" pitchFamily="66"/>
                  <a:ea typeface="標楷體" pitchFamily="66"/>
                  <a:cs typeface="Tahoma" pitchFamily="2"/>
                </a:rPr>
                <a:t>政府</a:t>
              </a:r>
            </a:p>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en-US" sz="1200" b="0" i="0" u="none" strike="noStrike" kern="1200" cap="none" spc="0" baseline="0">
                  <a:solidFill>
                    <a:srgbClr val="000000"/>
                  </a:solidFill>
                  <a:uFillTx/>
                  <a:latin typeface="標楷體" pitchFamily="66"/>
                  <a:ea typeface="標楷體" pitchFamily="66"/>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表 </a:t>
              </a:r>
              <a:r>
                <a:rPr lang="en-US" sz="1200" b="0" i="0" u="none" strike="noStrike" kern="1200" cap="none" spc="0" baseline="0">
                  <a:solidFill>
                    <a:srgbClr val="000000"/>
                  </a:solidFill>
                  <a:uFillTx/>
                  <a:latin typeface="標楷體" pitchFamily="66"/>
                  <a:ea typeface="標楷體" pitchFamily="66"/>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號 </a:t>
              </a:r>
              <a:r>
                <a:rPr lang="en-US" sz="1200" b="0" i="0" u="none" strike="noStrike" kern="1200" cap="none" spc="0" baseline="0">
                  <a:solidFill>
                    <a:srgbClr val="000000"/>
                  </a:solidFill>
                  <a:uFillTx/>
                  <a:latin typeface="標楷體" pitchFamily="66"/>
                  <a:ea typeface="標楷體" pitchFamily="66"/>
                  <a:cs typeface="Tahoma" pitchFamily="2"/>
                </a:rPr>
                <a:t>       3312-04-02-2</a:t>
              </a:r>
            </a:p>
          </xdr:txBody>
        </xdr:sp>
        <xdr:sp macro="" textlink="">
          <xdr:nvSpPr>
            <xdr:cNvPr id="7" name="Line 4">
              <a:extLst>
                <a:ext uri="{FF2B5EF4-FFF2-40B4-BE49-F238E27FC236}">
                  <a16:creationId xmlns:a16="http://schemas.microsoft.com/office/drawing/2014/main" id="{B31276D8-4013-F019-8302-35377366A753}"/>
                </a:ext>
              </a:extLst>
            </xdr:cNvPr>
            <xdr:cNvSpPr/>
          </xdr:nvSpPr>
          <xdr:spPr>
            <a:xfrm>
              <a:off x="-11796116" y="-11648523"/>
              <a:ext cx="1801" cy="0"/>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sp macro="" textlink="">
          <xdr:nvSpPr>
            <xdr:cNvPr id="8" name="Line 5">
              <a:extLst>
                <a:ext uri="{FF2B5EF4-FFF2-40B4-BE49-F238E27FC236}">
                  <a16:creationId xmlns:a16="http://schemas.microsoft.com/office/drawing/2014/main" id="{96ADBF39-ECB7-56F7-AB82-641104B7D79E}"/>
                </a:ext>
              </a:extLst>
            </xdr:cNvPr>
            <xdr:cNvSpPr/>
          </xdr:nvSpPr>
          <xdr:spPr>
            <a:xfrm>
              <a:off x="-11794324" y="-11781723"/>
              <a:ext cx="0" cy="273241"/>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sp macro="" textlink="">
          <xdr:nvSpPr>
            <xdr:cNvPr id="9" name="Line 6">
              <a:extLst>
                <a:ext uri="{FF2B5EF4-FFF2-40B4-BE49-F238E27FC236}">
                  <a16:creationId xmlns:a16="http://schemas.microsoft.com/office/drawing/2014/main" id="{983DDB1C-1DE4-BC78-67EE-EA2ACBA399AC}"/>
                </a:ext>
              </a:extLst>
            </xdr:cNvPr>
            <xdr:cNvSpPr/>
          </xdr:nvSpPr>
          <xdr:spPr>
            <a:xfrm>
              <a:off x="-11796116" y="-11788920"/>
              <a:ext cx="1801" cy="0"/>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grpSp>
      <xdr:sp macro="" textlink="">
        <xdr:nvSpPr>
          <xdr:cNvPr id="4" name="Line 7">
            <a:extLst>
              <a:ext uri="{FF2B5EF4-FFF2-40B4-BE49-F238E27FC236}">
                <a16:creationId xmlns:a16="http://schemas.microsoft.com/office/drawing/2014/main" id="{2438234C-8FED-F81F-C764-0550169077A9}"/>
              </a:ext>
            </a:extLst>
          </xdr:cNvPr>
          <xdr:cNvSpPr/>
        </xdr:nvSpPr>
        <xdr:spPr>
          <a:xfrm>
            <a:off x="-11795760" y="-11788920"/>
            <a:ext cx="0" cy="280803"/>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sp macro="" textlink="">
        <xdr:nvSpPr>
          <xdr:cNvPr id="5" name="Line 8">
            <a:extLst>
              <a:ext uri="{FF2B5EF4-FFF2-40B4-BE49-F238E27FC236}">
                <a16:creationId xmlns:a16="http://schemas.microsoft.com/office/drawing/2014/main" id="{4DF54834-D004-538C-4277-A5626D49DDF3}"/>
              </a:ext>
            </a:extLst>
          </xdr:cNvPr>
          <xdr:cNvSpPr/>
        </xdr:nvSpPr>
        <xdr:spPr>
          <a:xfrm>
            <a:off x="-11796116" y="-11788920"/>
            <a:ext cx="0" cy="280803"/>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grpSp>
    <xdr:clientData/>
  </xdr:oneCellAnchor>
</xdr:wsDr>
</file>

<file path=xl/drawings/drawing26.xml><?xml version="1.0" encoding="utf-8"?>
<xdr:wsDr xmlns:xdr="http://schemas.openxmlformats.org/drawingml/2006/spreadsheetDrawing" xmlns:a="http://schemas.openxmlformats.org/drawingml/2006/main">
  <xdr:oneCellAnchor>
    <xdr:from>
      <xdr:col>0</xdr:col>
      <xdr:colOff>-11822762</xdr:colOff>
      <xdr:row>0</xdr:row>
      <xdr:rowOff>-11501277</xdr:rowOff>
    </xdr:from>
    <xdr:ext cx="12529447" cy="11662915"/>
    <xdr:grpSp>
      <xdr:nvGrpSpPr>
        <xdr:cNvPr id="2" name="Group 1">
          <a:extLst>
            <a:ext uri="{FF2B5EF4-FFF2-40B4-BE49-F238E27FC236}">
              <a16:creationId xmlns:a16="http://schemas.microsoft.com/office/drawing/2014/main" id="{D7129D6E-B606-4952-9095-3F6405575268}"/>
            </a:ext>
          </a:extLst>
        </xdr:cNvPr>
        <xdr:cNvGrpSpPr/>
      </xdr:nvGrpSpPr>
      <xdr:grpSpPr>
        <a:xfrm>
          <a:off x="-11822762" y="-11501277"/>
          <a:ext cx="12529447" cy="11662915"/>
          <a:chOff x="-11822762" y="-11501277"/>
          <a:chExt cx="12529447" cy="11662915"/>
        </a:xfrm>
      </xdr:grpSpPr>
      <xdr:grpSp>
        <xdr:nvGrpSpPr>
          <xdr:cNvPr id="3" name="Group 2">
            <a:extLst>
              <a:ext uri="{FF2B5EF4-FFF2-40B4-BE49-F238E27FC236}">
                <a16:creationId xmlns:a16="http://schemas.microsoft.com/office/drawing/2014/main" id="{F5302177-A17C-14D8-EAC7-9F8C815A9A41}"/>
              </a:ext>
            </a:extLst>
          </xdr:cNvPr>
          <xdr:cNvGrpSpPr/>
        </xdr:nvGrpSpPr>
        <xdr:grpSpPr>
          <a:xfrm>
            <a:off x="-11822762" y="-11491923"/>
            <a:ext cx="12529447" cy="11653561"/>
            <a:chOff x="-11822762" y="-11491923"/>
            <a:chExt cx="12529447" cy="11653561"/>
          </a:xfrm>
        </xdr:grpSpPr>
        <xdr:sp macro="" textlink="">
          <xdr:nvSpPr>
            <xdr:cNvPr id="6" name="Rectangle 3">
              <a:extLst>
                <a:ext uri="{FF2B5EF4-FFF2-40B4-BE49-F238E27FC236}">
                  <a16:creationId xmlns:a16="http://schemas.microsoft.com/office/drawing/2014/main" id="{FDB3816D-9E36-3990-927B-171E938A7F9E}"/>
                </a:ext>
              </a:extLst>
            </xdr:cNvPr>
            <xdr:cNvSpPr/>
          </xdr:nvSpPr>
          <xdr:spPr>
            <a:xfrm>
              <a:off x="-11822762" y="161638"/>
              <a:ext cx="0" cy="0"/>
            </a:xfrm>
            <a:custGeom>
              <a:avLst/>
              <a:gdLst>
                <a:gd name="f0" fmla="val w"/>
                <a:gd name="f1" fmla="val h"/>
                <a:gd name="f2" fmla="val 0"/>
                <a:gd name="f3" fmla="val 21600"/>
                <a:gd name="f4" fmla="*/ f0 1 21600"/>
                <a:gd name="f5" fmla="*/ f1 1 21600"/>
                <a:gd name="f6" fmla="+- f3 0 f2"/>
                <a:gd name="f7" fmla="*/ f6 1 21600"/>
                <a:gd name="f8" fmla="*/ f2 1 f7"/>
                <a:gd name="f9" fmla="*/ f3 1 f7"/>
                <a:gd name="f10" fmla="*/ f8 f4 1"/>
                <a:gd name="f11" fmla="*/ f9 f4 1"/>
                <a:gd name="f12" fmla="*/ f9 f5 1"/>
                <a:gd name="f13" fmla="*/ f8 f5 1"/>
              </a:gdLst>
              <a:ahLst/>
              <a:cxnLst>
                <a:cxn ang="3cd4">
                  <a:pos x="hc" y="t"/>
                </a:cxn>
                <a:cxn ang="0">
                  <a:pos x="r" y="vc"/>
                </a:cxn>
                <a:cxn ang="cd4">
                  <a:pos x="hc" y="b"/>
                </a:cxn>
                <a:cxn ang="cd2">
                  <a:pos x="l" y="vc"/>
                </a:cxn>
              </a:cxnLst>
              <a:rect l="f10" t="f13" r="f11" b="f12"/>
              <a:pathLst>
                <a:path w="21600" h="21600">
                  <a:moveTo>
                    <a:pt x="f2" y="f2"/>
                  </a:moveTo>
                  <a:lnTo>
                    <a:pt x="f3" y="f2"/>
                  </a:lnTo>
                  <a:lnTo>
                    <a:pt x="f3" y="f3"/>
                  </a:lnTo>
                  <a:lnTo>
                    <a:pt x="f2" y="f3"/>
                  </a:lnTo>
                  <a:lnTo>
                    <a:pt x="f2" y="f2"/>
                  </a:lnTo>
                  <a:close/>
                </a:path>
              </a:pathLst>
            </a:custGeom>
            <a:noFill/>
            <a:ln>
              <a:noFill/>
              <a:prstDash val="solid"/>
            </a:ln>
          </xdr:spPr>
          <xdr:txBody>
            <a:bodyPr vert="horz" wrap="square" lIns="27358" tIns="27358" rIns="0" bIns="0" anchor="t" anchorCtr="0" compatLnSpc="0">
              <a:noAutofit/>
            </a:bodyPr>
            <a:lstStyle/>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en-US" sz="1200" b="0" i="0" u="none" strike="noStrike" kern="1200" cap="none" spc="0" baseline="0">
                  <a:solidFill>
                    <a:srgbClr val="000000"/>
                  </a:solidFill>
                  <a:uFillTx/>
                  <a:latin typeface="新細明體" pitchFamily="18"/>
                  <a:ea typeface="新細明體" pitchFamily="18"/>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編製機關 </a:t>
              </a:r>
              <a:r>
                <a:rPr lang="en-US" sz="1200" b="0" i="0" u="none" strike="noStrike" kern="1200" cap="none" spc="0" baseline="0">
                  <a:solidFill>
                    <a:srgbClr val="000000"/>
                  </a:solidFill>
                  <a:uFillTx/>
                  <a:latin typeface="標楷體" pitchFamily="66"/>
                  <a:ea typeface="標楷體" pitchFamily="66"/>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直轄市、縣</a:t>
              </a:r>
              <a:r>
                <a:rPr lang="en-US" sz="1200" b="0" i="0" u="none" strike="noStrike" kern="1200" cap="none" spc="0" baseline="0">
                  <a:solidFill>
                    <a:srgbClr val="000000"/>
                  </a:solidFill>
                  <a:uFillTx/>
                  <a:latin typeface="標楷體" pitchFamily="66"/>
                  <a:ea typeface="標楷體" pitchFamily="66"/>
                  <a:cs typeface="Tahoma" pitchFamily="2"/>
                </a:rPr>
                <a:t>(</a:t>
              </a:r>
              <a:r>
                <a:rPr lang="zh-TW" sz="1200" b="0" i="0" u="none" strike="noStrike" kern="1200" cap="none" spc="0" baseline="0">
                  <a:solidFill>
                    <a:srgbClr val="000000"/>
                  </a:solidFill>
                  <a:uFillTx/>
                  <a:latin typeface="標楷體" pitchFamily="66"/>
                  <a:ea typeface="標楷體" pitchFamily="66"/>
                  <a:cs typeface="Tahoma" pitchFamily="2"/>
                </a:rPr>
                <a:t>市</a:t>
              </a:r>
              <a:r>
                <a:rPr lang="en-US" sz="1200" b="0" i="0" u="none" strike="noStrike" kern="1200" cap="none" spc="0" baseline="0">
                  <a:solidFill>
                    <a:srgbClr val="000000"/>
                  </a:solidFill>
                  <a:uFillTx/>
                  <a:latin typeface="標楷體" pitchFamily="66"/>
                  <a:ea typeface="標楷體" pitchFamily="66"/>
                  <a:cs typeface="Tahoma" pitchFamily="2"/>
                </a:rPr>
                <a:t>)</a:t>
              </a:r>
              <a:r>
                <a:rPr lang="zh-TW" sz="1200" b="0" i="0" u="none" strike="noStrike" kern="1200" cap="none" spc="0" baseline="0">
                  <a:solidFill>
                    <a:srgbClr val="000000"/>
                  </a:solidFill>
                  <a:uFillTx/>
                  <a:latin typeface="標楷體" pitchFamily="66"/>
                  <a:ea typeface="標楷體" pitchFamily="66"/>
                  <a:cs typeface="Tahoma" pitchFamily="2"/>
                </a:rPr>
                <a:t>政府</a:t>
              </a:r>
            </a:p>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en-US" sz="1200" b="0" i="0" u="none" strike="noStrike" kern="1200" cap="none" spc="0" baseline="0">
                  <a:solidFill>
                    <a:srgbClr val="000000"/>
                  </a:solidFill>
                  <a:uFillTx/>
                  <a:latin typeface="標楷體" pitchFamily="66"/>
                  <a:ea typeface="標楷體" pitchFamily="66"/>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表 </a:t>
              </a:r>
              <a:r>
                <a:rPr lang="en-US" sz="1200" b="0" i="0" u="none" strike="noStrike" kern="1200" cap="none" spc="0" baseline="0">
                  <a:solidFill>
                    <a:srgbClr val="000000"/>
                  </a:solidFill>
                  <a:uFillTx/>
                  <a:latin typeface="標楷體" pitchFamily="66"/>
                  <a:ea typeface="標楷體" pitchFamily="66"/>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號 </a:t>
              </a:r>
              <a:r>
                <a:rPr lang="en-US" sz="1200" b="0" i="0" u="none" strike="noStrike" kern="1200" cap="none" spc="0" baseline="0">
                  <a:solidFill>
                    <a:srgbClr val="000000"/>
                  </a:solidFill>
                  <a:uFillTx/>
                  <a:latin typeface="標楷體" pitchFamily="66"/>
                  <a:ea typeface="標楷體" pitchFamily="66"/>
                  <a:cs typeface="Tahoma" pitchFamily="2"/>
                </a:rPr>
                <a:t>       3312-04-03-2</a:t>
              </a:r>
            </a:p>
          </xdr:txBody>
        </xdr:sp>
        <xdr:sp macro="" textlink="">
          <xdr:nvSpPr>
            <xdr:cNvPr id="7" name="Line 4">
              <a:extLst>
                <a:ext uri="{FF2B5EF4-FFF2-40B4-BE49-F238E27FC236}">
                  <a16:creationId xmlns:a16="http://schemas.microsoft.com/office/drawing/2014/main" id="{48E6ECB5-3AFF-768B-9A25-EBBF048B87F6}"/>
                </a:ext>
              </a:extLst>
            </xdr:cNvPr>
            <xdr:cNvSpPr/>
          </xdr:nvSpPr>
          <xdr:spPr>
            <a:xfrm>
              <a:off x="-11796116" y="-5812557"/>
              <a:ext cx="12474363" cy="0"/>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sp macro="" textlink="">
          <xdr:nvSpPr>
            <xdr:cNvPr id="8" name="Line 5">
              <a:extLst>
                <a:ext uri="{FF2B5EF4-FFF2-40B4-BE49-F238E27FC236}">
                  <a16:creationId xmlns:a16="http://schemas.microsoft.com/office/drawing/2014/main" id="{B36204B0-3E64-9296-D39F-94316A6EF523}"/>
                </a:ext>
              </a:extLst>
            </xdr:cNvPr>
            <xdr:cNvSpPr/>
          </xdr:nvSpPr>
          <xdr:spPr>
            <a:xfrm>
              <a:off x="706675" y="-11206438"/>
              <a:ext cx="0" cy="11073237"/>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sp macro="" textlink="">
          <xdr:nvSpPr>
            <xdr:cNvPr id="9" name="Line 6">
              <a:extLst>
                <a:ext uri="{FF2B5EF4-FFF2-40B4-BE49-F238E27FC236}">
                  <a16:creationId xmlns:a16="http://schemas.microsoft.com/office/drawing/2014/main" id="{1E1C2D95-E59E-57F3-F01A-A05FE638A9B6}"/>
                </a:ext>
              </a:extLst>
            </xdr:cNvPr>
            <xdr:cNvSpPr/>
          </xdr:nvSpPr>
          <xdr:spPr>
            <a:xfrm>
              <a:off x="-11796116" y="-11491923"/>
              <a:ext cx="12502801" cy="0"/>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grpSp>
      <xdr:sp macro="" textlink="">
        <xdr:nvSpPr>
          <xdr:cNvPr id="4" name="Line 7">
            <a:extLst>
              <a:ext uri="{FF2B5EF4-FFF2-40B4-BE49-F238E27FC236}">
                <a16:creationId xmlns:a16="http://schemas.microsoft.com/office/drawing/2014/main" id="{240938C5-269C-CC67-D554-6EBBF45A84BB}"/>
              </a:ext>
            </a:extLst>
          </xdr:cNvPr>
          <xdr:cNvSpPr/>
        </xdr:nvSpPr>
        <xdr:spPr>
          <a:xfrm>
            <a:off x="-8435157" y="-11501277"/>
            <a:ext cx="0" cy="11368076"/>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sp macro="" textlink="">
        <xdr:nvSpPr>
          <xdr:cNvPr id="5" name="Line 8">
            <a:extLst>
              <a:ext uri="{FF2B5EF4-FFF2-40B4-BE49-F238E27FC236}">
                <a16:creationId xmlns:a16="http://schemas.microsoft.com/office/drawing/2014/main" id="{CCD97D4C-162B-754F-C856-EB21367C6FB0}"/>
              </a:ext>
            </a:extLst>
          </xdr:cNvPr>
          <xdr:cNvSpPr/>
        </xdr:nvSpPr>
        <xdr:spPr>
          <a:xfrm>
            <a:off x="-11786039" y="-11501277"/>
            <a:ext cx="0" cy="11368076"/>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grpSp>
    <xdr:clientData/>
  </xdr:oneCellAnchor>
</xdr:wsDr>
</file>

<file path=xl/drawings/drawing27.xml><?xml version="1.0" encoding="utf-8"?>
<xdr:wsDr xmlns:xdr="http://schemas.openxmlformats.org/drawingml/2006/spreadsheetDrawing" xmlns:a="http://schemas.openxmlformats.org/drawingml/2006/main">
  <xdr:oneCellAnchor>
    <xdr:from>
      <xdr:col>0</xdr:col>
      <xdr:colOff>-11823475</xdr:colOff>
      <xdr:row>0</xdr:row>
      <xdr:rowOff>-11508117</xdr:rowOff>
    </xdr:from>
    <xdr:ext cx="12643555" cy="11657155"/>
    <xdr:grpSp>
      <xdr:nvGrpSpPr>
        <xdr:cNvPr id="2" name="Group 1">
          <a:extLst>
            <a:ext uri="{FF2B5EF4-FFF2-40B4-BE49-F238E27FC236}">
              <a16:creationId xmlns:a16="http://schemas.microsoft.com/office/drawing/2014/main" id="{EDA81B82-03A0-40FA-A2CC-8436F24CC92B}"/>
            </a:ext>
          </a:extLst>
        </xdr:cNvPr>
        <xdr:cNvGrpSpPr/>
      </xdr:nvGrpSpPr>
      <xdr:grpSpPr>
        <a:xfrm>
          <a:off x="-11823475" y="-11508117"/>
          <a:ext cx="12643555" cy="11657155"/>
          <a:chOff x="-11823475" y="-11508117"/>
          <a:chExt cx="12643555" cy="11657155"/>
        </a:xfrm>
      </xdr:grpSpPr>
      <xdr:grpSp>
        <xdr:nvGrpSpPr>
          <xdr:cNvPr id="3" name="Group 2">
            <a:extLst>
              <a:ext uri="{FF2B5EF4-FFF2-40B4-BE49-F238E27FC236}">
                <a16:creationId xmlns:a16="http://schemas.microsoft.com/office/drawing/2014/main" id="{2FC09812-45B3-6FBF-D78F-4DA76272EC1A}"/>
              </a:ext>
            </a:extLst>
          </xdr:cNvPr>
          <xdr:cNvGrpSpPr/>
        </xdr:nvGrpSpPr>
        <xdr:grpSpPr>
          <a:xfrm>
            <a:off x="-11823475" y="-11508117"/>
            <a:ext cx="12643555" cy="11657155"/>
            <a:chOff x="-11823475" y="-11508117"/>
            <a:chExt cx="12643555" cy="11657155"/>
          </a:xfrm>
        </xdr:grpSpPr>
        <xdr:sp macro="" textlink="">
          <xdr:nvSpPr>
            <xdr:cNvPr id="6" name="Rectangle 3">
              <a:extLst>
                <a:ext uri="{FF2B5EF4-FFF2-40B4-BE49-F238E27FC236}">
                  <a16:creationId xmlns:a16="http://schemas.microsoft.com/office/drawing/2014/main" id="{637D30A9-3534-6C76-6AB1-1C27FF2359A1}"/>
                </a:ext>
              </a:extLst>
            </xdr:cNvPr>
            <xdr:cNvSpPr/>
          </xdr:nvSpPr>
          <xdr:spPr>
            <a:xfrm>
              <a:off x="-11823475" y="149038"/>
              <a:ext cx="0" cy="0"/>
            </a:xfrm>
            <a:custGeom>
              <a:avLst/>
              <a:gdLst>
                <a:gd name="f0" fmla="val w"/>
                <a:gd name="f1" fmla="val h"/>
                <a:gd name="f2" fmla="val 0"/>
                <a:gd name="f3" fmla="val 21600"/>
                <a:gd name="f4" fmla="*/ f0 1 21600"/>
                <a:gd name="f5" fmla="*/ f1 1 21600"/>
                <a:gd name="f6" fmla="+- f3 0 f2"/>
                <a:gd name="f7" fmla="*/ f6 1 21600"/>
                <a:gd name="f8" fmla="*/ f2 1 f7"/>
                <a:gd name="f9" fmla="*/ f3 1 f7"/>
                <a:gd name="f10" fmla="*/ f8 f4 1"/>
                <a:gd name="f11" fmla="*/ f9 f4 1"/>
                <a:gd name="f12" fmla="*/ f9 f5 1"/>
                <a:gd name="f13" fmla="*/ f8 f5 1"/>
              </a:gdLst>
              <a:ahLst/>
              <a:cxnLst>
                <a:cxn ang="3cd4">
                  <a:pos x="hc" y="t"/>
                </a:cxn>
                <a:cxn ang="0">
                  <a:pos x="r" y="vc"/>
                </a:cxn>
                <a:cxn ang="cd4">
                  <a:pos x="hc" y="b"/>
                </a:cxn>
                <a:cxn ang="cd2">
                  <a:pos x="l" y="vc"/>
                </a:cxn>
              </a:cxnLst>
              <a:rect l="f10" t="f13" r="f11" b="f12"/>
              <a:pathLst>
                <a:path w="21600" h="21600">
                  <a:moveTo>
                    <a:pt x="f2" y="f2"/>
                  </a:moveTo>
                  <a:lnTo>
                    <a:pt x="f3" y="f2"/>
                  </a:lnTo>
                  <a:lnTo>
                    <a:pt x="f3" y="f3"/>
                  </a:lnTo>
                  <a:lnTo>
                    <a:pt x="f2" y="f3"/>
                  </a:lnTo>
                  <a:lnTo>
                    <a:pt x="f2" y="f2"/>
                  </a:lnTo>
                  <a:close/>
                </a:path>
              </a:pathLst>
            </a:custGeom>
            <a:noFill/>
            <a:ln>
              <a:noFill/>
              <a:prstDash val="solid"/>
            </a:ln>
          </xdr:spPr>
          <xdr:txBody>
            <a:bodyPr vert="horz" wrap="square" lIns="27358" tIns="27358" rIns="0" bIns="0" anchor="t" anchorCtr="0" compatLnSpc="0">
              <a:noAutofit/>
            </a:bodyPr>
            <a:lstStyle/>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en-US" sz="1200" b="0" i="0" u="none" strike="noStrike" kern="1200" cap="none" spc="0" baseline="0">
                  <a:solidFill>
                    <a:srgbClr val="000000"/>
                  </a:solidFill>
                  <a:uFillTx/>
                  <a:latin typeface="新細明體" pitchFamily="18"/>
                  <a:ea typeface="新細明體" pitchFamily="18"/>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編製機關 </a:t>
              </a:r>
              <a:r>
                <a:rPr lang="en-US" sz="1200" b="0" i="0" u="none" strike="noStrike" kern="1200" cap="none" spc="0" baseline="0">
                  <a:solidFill>
                    <a:srgbClr val="000000"/>
                  </a:solidFill>
                  <a:uFillTx/>
                  <a:latin typeface="標楷體" pitchFamily="66"/>
                  <a:ea typeface="標楷體" pitchFamily="66"/>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直轄市、縣</a:t>
              </a:r>
              <a:r>
                <a:rPr lang="en-US" sz="1200" b="0" i="0" u="none" strike="noStrike" kern="1200" cap="none" spc="0" baseline="0">
                  <a:solidFill>
                    <a:srgbClr val="000000"/>
                  </a:solidFill>
                  <a:uFillTx/>
                  <a:latin typeface="標楷體" pitchFamily="66"/>
                  <a:ea typeface="標楷體" pitchFamily="66"/>
                  <a:cs typeface="Tahoma" pitchFamily="2"/>
                </a:rPr>
                <a:t>(</a:t>
              </a:r>
              <a:r>
                <a:rPr lang="zh-TW" sz="1200" b="0" i="0" u="none" strike="noStrike" kern="1200" cap="none" spc="0" baseline="0">
                  <a:solidFill>
                    <a:srgbClr val="000000"/>
                  </a:solidFill>
                  <a:uFillTx/>
                  <a:latin typeface="標楷體" pitchFamily="66"/>
                  <a:ea typeface="標楷體" pitchFamily="66"/>
                  <a:cs typeface="Tahoma" pitchFamily="2"/>
                </a:rPr>
                <a:t>市</a:t>
              </a:r>
              <a:r>
                <a:rPr lang="en-US" sz="1200" b="0" i="0" u="none" strike="noStrike" kern="1200" cap="none" spc="0" baseline="0">
                  <a:solidFill>
                    <a:srgbClr val="000000"/>
                  </a:solidFill>
                  <a:uFillTx/>
                  <a:latin typeface="標楷體" pitchFamily="66"/>
                  <a:ea typeface="標楷體" pitchFamily="66"/>
                  <a:cs typeface="Tahoma" pitchFamily="2"/>
                </a:rPr>
                <a:t>)</a:t>
              </a:r>
              <a:r>
                <a:rPr lang="zh-TW" sz="1200" b="0" i="0" u="none" strike="noStrike" kern="1200" cap="none" spc="0" baseline="0">
                  <a:solidFill>
                    <a:srgbClr val="000000"/>
                  </a:solidFill>
                  <a:uFillTx/>
                  <a:latin typeface="標楷體" pitchFamily="66"/>
                  <a:ea typeface="標楷體" pitchFamily="66"/>
                  <a:cs typeface="Tahoma" pitchFamily="2"/>
                </a:rPr>
                <a:t>政府</a:t>
              </a:r>
            </a:p>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en-US" sz="1200" b="0" i="0" u="none" strike="noStrike" kern="1200" cap="none" spc="0" baseline="0">
                  <a:solidFill>
                    <a:srgbClr val="000000"/>
                  </a:solidFill>
                  <a:uFillTx/>
                  <a:latin typeface="標楷體" pitchFamily="66"/>
                  <a:ea typeface="標楷體" pitchFamily="66"/>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表 </a:t>
              </a:r>
              <a:r>
                <a:rPr lang="en-US" sz="1200" b="0" i="0" u="none" strike="noStrike" kern="1200" cap="none" spc="0" baseline="0">
                  <a:solidFill>
                    <a:srgbClr val="000000"/>
                  </a:solidFill>
                  <a:uFillTx/>
                  <a:latin typeface="標楷體" pitchFamily="66"/>
                  <a:ea typeface="標楷體" pitchFamily="66"/>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號 </a:t>
              </a:r>
              <a:r>
                <a:rPr lang="en-US" sz="1200" b="0" i="0" u="none" strike="noStrike" kern="1200" cap="none" spc="0" baseline="0">
                  <a:solidFill>
                    <a:srgbClr val="000000"/>
                  </a:solidFill>
                  <a:uFillTx/>
                  <a:latin typeface="標楷體" pitchFamily="66"/>
                  <a:ea typeface="標楷體" pitchFamily="66"/>
                  <a:cs typeface="Tahoma" pitchFamily="2"/>
                </a:rPr>
                <a:t>       3312-04-04-2</a:t>
              </a:r>
            </a:p>
          </xdr:txBody>
        </xdr:sp>
        <xdr:sp macro="" textlink="">
          <xdr:nvSpPr>
            <xdr:cNvPr id="7" name="Line 4">
              <a:extLst>
                <a:ext uri="{FF2B5EF4-FFF2-40B4-BE49-F238E27FC236}">
                  <a16:creationId xmlns:a16="http://schemas.microsoft.com/office/drawing/2014/main" id="{BE28E739-F4B3-9B95-E9A8-B5EA588921D0}"/>
                </a:ext>
              </a:extLst>
            </xdr:cNvPr>
            <xdr:cNvSpPr/>
          </xdr:nvSpPr>
          <xdr:spPr>
            <a:xfrm>
              <a:off x="-11796116" y="-5828403"/>
              <a:ext cx="12589203" cy="0"/>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sp macro="" textlink="">
          <xdr:nvSpPr>
            <xdr:cNvPr id="8" name="Line 5">
              <a:extLst>
                <a:ext uri="{FF2B5EF4-FFF2-40B4-BE49-F238E27FC236}">
                  <a16:creationId xmlns:a16="http://schemas.microsoft.com/office/drawing/2014/main" id="{BC689761-55C9-72B8-7F35-B7FF7308EE12}"/>
                </a:ext>
              </a:extLst>
            </xdr:cNvPr>
            <xdr:cNvSpPr/>
          </xdr:nvSpPr>
          <xdr:spPr>
            <a:xfrm>
              <a:off x="820079" y="-11210041"/>
              <a:ext cx="0" cy="11061359"/>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sp macro="" textlink="">
          <xdr:nvSpPr>
            <xdr:cNvPr id="9" name="Line 6">
              <a:extLst>
                <a:ext uri="{FF2B5EF4-FFF2-40B4-BE49-F238E27FC236}">
                  <a16:creationId xmlns:a16="http://schemas.microsoft.com/office/drawing/2014/main" id="{180D5497-70FB-2F81-B7FB-950A4BBC899D}"/>
                </a:ext>
              </a:extLst>
            </xdr:cNvPr>
            <xdr:cNvSpPr/>
          </xdr:nvSpPr>
          <xdr:spPr>
            <a:xfrm>
              <a:off x="-11796116" y="-11508117"/>
              <a:ext cx="12616196" cy="0"/>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grpSp>
      <xdr:sp macro="" textlink="">
        <xdr:nvSpPr>
          <xdr:cNvPr id="4" name="Line 7">
            <a:extLst>
              <a:ext uri="{FF2B5EF4-FFF2-40B4-BE49-F238E27FC236}">
                <a16:creationId xmlns:a16="http://schemas.microsoft.com/office/drawing/2014/main" id="{1E0E68D1-D514-D940-D029-4EE260E23309}"/>
              </a:ext>
            </a:extLst>
          </xdr:cNvPr>
          <xdr:cNvSpPr/>
        </xdr:nvSpPr>
        <xdr:spPr>
          <a:xfrm>
            <a:off x="-8405283" y="-11508117"/>
            <a:ext cx="0" cy="11369155"/>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sp macro="" textlink="">
        <xdr:nvSpPr>
          <xdr:cNvPr id="5" name="Line 8">
            <a:extLst>
              <a:ext uri="{FF2B5EF4-FFF2-40B4-BE49-F238E27FC236}">
                <a16:creationId xmlns:a16="http://schemas.microsoft.com/office/drawing/2014/main" id="{2E0308BF-EE3F-5369-DC95-3D2C461EE106}"/>
              </a:ext>
            </a:extLst>
          </xdr:cNvPr>
          <xdr:cNvSpPr/>
        </xdr:nvSpPr>
        <xdr:spPr>
          <a:xfrm>
            <a:off x="-11786762" y="-11508117"/>
            <a:ext cx="0" cy="11369155"/>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grpSp>
    <xdr:clientData/>
  </xdr:oneCellAnchor>
</xdr:wsDr>
</file>

<file path=xl/drawings/drawing28.xml><?xml version="1.0" encoding="utf-8"?>
<xdr:wsDr xmlns:xdr="http://schemas.openxmlformats.org/drawingml/2006/spreadsheetDrawing" xmlns:a="http://schemas.openxmlformats.org/drawingml/2006/main">
  <xdr:oneCellAnchor>
    <xdr:from>
      <xdr:col>0</xdr:col>
      <xdr:colOff>-11794324</xdr:colOff>
      <xdr:row>0</xdr:row>
      <xdr:rowOff>-11501277</xdr:rowOff>
    </xdr:from>
    <xdr:ext cx="12729600" cy="11368076"/>
    <xdr:grpSp>
      <xdr:nvGrpSpPr>
        <xdr:cNvPr id="2" name="Group 1">
          <a:extLst>
            <a:ext uri="{FF2B5EF4-FFF2-40B4-BE49-F238E27FC236}">
              <a16:creationId xmlns:a16="http://schemas.microsoft.com/office/drawing/2014/main" id="{CEBE453A-A5F3-48D5-A333-0037F7AE3927}"/>
            </a:ext>
          </a:extLst>
        </xdr:cNvPr>
        <xdr:cNvGrpSpPr/>
      </xdr:nvGrpSpPr>
      <xdr:grpSpPr>
        <a:xfrm>
          <a:off x="-11794324" y="-11501277"/>
          <a:ext cx="12729600" cy="11368076"/>
          <a:chOff x="-11794324" y="-11501277"/>
          <a:chExt cx="12729600" cy="11368076"/>
        </a:xfrm>
      </xdr:grpSpPr>
      <xdr:grpSp>
        <xdr:nvGrpSpPr>
          <xdr:cNvPr id="3" name="Group 2">
            <a:extLst>
              <a:ext uri="{FF2B5EF4-FFF2-40B4-BE49-F238E27FC236}">
                <a16:creationId xmlns:a16="http://schemas.microsoft.com/office/drawing/2014/main" id="{2263A95E-4960-57A0-94F2-EC82B6C7AF2A}"/>
              </a:ext>
            </a:extLst>
          </xdr:cNvPr>
          <xdr:cNvGrpSpPr/>
        </xdr:nvGrpSpPr>
        <xdr:grpSpPr>
          <a:xfrm>
            <a:off x="-11794324" y="-11492279"/>
            <a:ext cx="12729600" cy="11359078"/>
            <a:chOff x="-11794324" y="-11492279"/>
            <a:chExt cx="12729600" cy="11359078"/>
          </a:xfrm>
        </xdr:grpSpPr>
        <xdr:sp macro="" textlink="">
          <xdr:nvSpPr>
            <xdr:cNvPr id="6" name="Rectangle 3">
              <a:extLst>
                <a:ext uri="{FF2B5EF4-FFF2-40B4-BE49-F238E27FC236}">
                  <a16:creationId xmlns:a16="http://schemas.microsoft.com/office/drawing/2014/main" id="{8F4E2FB0-1A41-507B-67BD-A90636E1D158}"/>
                </a:ext>
              </a:extLst>
            </xdr:cNvPr>
            <xdr:cNvSpPr/>
          </xdr:nvSpPr>
          <xdr:spPr>
            <a:xfrm>
              <a:off x="-11794324" y="-133557"/>
              <a:ext cx="12729600" cy="356"/>
            </a:xfrm>
            <a:custGeom>
              <a:avLst/>
              <a:gdLst>
                <a:gd name="f0" fmla="val w"/>
                <a:gd name="f1" fmla="val h"/>
                <a:gd name="f2" fmla="val 0"/>
                <a:gd name="f3" fmla="val 21600"/>
                <a:gd name="f4" fmla="*/ f0 1 21600"/>
                <a:gd name="f5" fmla="*/ f1 1 21600"/>
                <a:gd name="f6" fmla="+- f3 0 f2"/>
                <a:gd name="f7" fmla="*/ f6 1 21600"/>
                <a:gd name="f8" fmla="*/ f2 1 f7"/>
                <a:gd name="f9" fmla="*/ f3 1 f7"/>
                <a:gd name="f10" fmla="*/ f8 f4 1"/>
                <a:gd name="f11" fmla="*/ f9 f4 1"/>
                <a:gd name="f12" fmla="*/ f9 f5 1"/>
                <a:gd name="f13" fmla="*/ f8 f5 1"/>
              </a:gdLst>
              <a:ahLst/>
              <a:cxnLst>
                <a:cxn ang="3cd4">
                  <a:pos x="hc" y="t"/>
                </a:cxn>
                <a:cxn ang="0">
                  <a:pos x="r" y="vc"/>
                </a:cxn>
                <a:cxn ang="cd4">
                  <a:pos x="hc" y="b"/>
                </a:cxn>
                <a:cxn ang="cd2">
                  <a:pos x="l" y="vc"/>
                </a:cxn>
              </a:cxnLst>
              <a:rect l="f10" t="f13" r="f11" b="f12"/>
              <a:pathLst>
                <a:path w="21600" h="21600">
                  <a:moveTo>
                    <a:pt x="f2" y="f2"/>
                  </a:moveTo>
                  <a:lnTo>
                    <a:pt x="f3" y="f2"/>
                  </a:lnTo>
                  <a:lnTo>
                    <a:pt x="f3" y="f3"/>
                  </a:lnTo>
                  <a:lnTo>
                    <a:pt x="f2" y="f3"/>
                  </a:lnTo>
                  <a:lnTo>
                    <a:pt x="f2" y="f2"/>
                  </a:lnTo>
                  <a:close/>
                </a:path>
              </a:pathLst>
            </a:custGeom>
            <a:noFill/>
            <a:ln>
              <a:noFill/>
              <a:prstDash val="solid"/>
            </a:ln>
          </xdr:spPr>
          <xdr:txBody>
            <a:bodyPr vert="horz" wrap="square" lIns="27358" tIns="27358" rIns="0" bIns="0" anchor="t" anchorCtr="0" compatLnSpc="0">
              <a:noAutofit/>
            </a:bodyPr>
            <a:lstStyle/>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en-US" sz="1200" b="0" i="0" u="none" strike="noStrike" kern="1200" cap="none" spc="0" baseline="0">
                  <a:solidFill>
                    <a:srgbClr val="000000"/>
                  </a:solidFill>
                  <a:uFillTx/>
                  <a:latin typeface="新細明體" pitchFamily="18"/>
                  <a:ea typeface="新細明體" pitchFamily="18"/>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編製機關 </a:t>
              </a:r>
              <a:r>
                <a:rPr lang="en-US" sz="1200" b="0" i="0" u="none" strike="noStrike" kern="1200" cap="none" spc="0" baseline="0">
                  <a:solidFill>
                    <a:srgbClr val="000000"/>
                  </a:solidFill>
                  <a:uFillTx/>
                  <a:latin typeface="標楷體" pitchFamily="66"/>
                  <a:ea typeface="標楷體" pitchFamily="66"/>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直轄市、縣</a:t>
              </a:r>
              <a:r>
                <a:rPr lang="en-US" sz="1200" b="0" i="0" u="none" strike="noStrike" kern="1200" cap="none" spc="0" baseline="0">
                  <a:solidFill>
                    <a:srgbClr val="000000"/>
                  </a:solidFill>
                  <a:uFillTx/>
                  <a:latin typeface="標楷體" pitchFamily="66"/>
                  <a:ea typeface="標楷體" pitchFamily="66"/>
                  <a:cs typeface="Tahoma" pitchFamily="2"/>
                </a:rPr>
                <a:t>(</a:t>
              </a:r>
              <a:r>
                <a:rPr lang="zh-TW" sz="1200" b="0" i="0" u="none" strike="noStrike" kern="1200" cap="none" spc="0" baseline="0">
                  <a:solidFill>
                    <a:srgbClr val="000000"/>
                  </a:solidFill>
                  <a:uFillTx/>
                  <a:latin typeface="標楷體" pitchFamily="66"/>
                  <a:ea typeface="標楷體" pitchFamily="66"/>
                  <a:cs typeface="Tahoma" pitchFamily="2"/>
                </a:rPr>
                <a:t>市</a:t>
              </a:r>
              <a:r>
                <a:rPr lang="en-US" sz="1200" b="0" i="0" u="none" strike="noStrike" kern="1200" cap="none" spc="0" baseline="0">
                  <a:solidFill>
                    <a:srgbClr val="000000"/>
                  </a:solidFill>
                  <a:uFillTx/>
                  <a:latin typeface="標楷體" pitchFamily="66"/>
                  <a:ea typeface="標楷體" pitchFamily="66"/>
                  <a:cs typeface="Tahoma" pitchFamily="2"/>
                </a:rPr>
                <a:t>)</a:t>
              </a:r>
              <a:r>
                <a:rPr lang="zh-TW" sz="1200" b="0" i="0" u="none" strike="noStrike" kern="1200" cap="none" spc="0" baseline="0">
                  <a:solidFill>
                    <a:srgbClr val="000000"/>
                  </a:solidFill>
                  <a:uFillTx/>
                  <a:latin typeface="標楷體" pitchFamily="66"/>
                  <a:ea typeface="標楷體" pitchFamily="66"/>
                  <a:cs typeface="Tahoma" pitchFamily="2"/>
                </a:rPr>
                <a:t>政府</a:t>
              </a:r>
            </a:p>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en-US" sz="1200" b="0" i="0" u="none" strike="noStrike" kern="1200" cap="none" spc="0" baseline="0">
                  <a:solidFill>
                    <a:srgbClr val="000000"/>
                  </a:solidFill>
                  <a:uFillTx/>
                  <a:latin typeface="標楷體" pitchFamily="66"/>
                  <a:ea typeface="標楷體" pitchFamily="66"/>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表 </a:t>
              </a:r>
              <a:r>
                <a:rPr lang="en-US" sz="1200" b="0" i="0" u="none" strike="noStrike" kern="1200" cap="none" spc="0" baseline="0">
                  <a:solidFill>
                    <a:srgbClr val="000000"/>
                  </a:solidFill>
                  <a:uFillTx/>
                  <a:latin typeface="標楷體" pitchFamily="66"/>
                  <a:ea typeface="標楷體" pitchFamily="66"/>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號 </a:t>
              </a:r>
              <a:r>
                <a:rPr lang="en-US" sz="1200" b="0" i="0" u="none" strike="noStrike" kern="1200" cap="none" spc="0" baseline="0">
                  <a:solidFill>
                    <a:srgbClr val="000000"/>
                  </a:solidFill>
                  <a:uFillTx/>
                  <a:latin typeface="標楷體" pitchFamily="66"/>
                  <a:ea typeface="標楷體" pitchFamily="66"/>
                  <a:cs typeface="Tahoma" pitchFamily="2"/>
                </a:rPr>
                <a:t>       3312-04-05-2</a:t>
              </a:r>
            </a:p>
          </xdr:txBody>
        </xdr:sp>
        <xdr:sp macro="" textlink="">
          <xdr:nvSpPr>
            <xdr:cNvPr id="7" name="Line 4">
              <a:extLst>
                <a:ext uri="{FF2B5EF4-FFF2-40B4-BE49-F238E27FC236}">
                  <a16:creationId xmlns:a16="http://schemas.microsoft.com/office/drawing/2014/main" id="{81B89375-B031-E42B-A1E5-A64697EB31F7}"/>
                </a:ext>
              </a:extLst>
            </xdr:cNvPr>
            <xdr:cNvSpPr/>
          </xdr:nvSpPr>
          <xdr:spPr>
            <a:xfrm>
              <a:off x="-11768044" y="-5951884"/>
              <a:ext cx="12673437" cy="0"/>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sp macro="" textlink="">
          <xdr:nvSpPr>
            <xdr:cNvPr id="8" name="Line 5">
              <a:extLst>
                <a:ext uri="{FF2B5EF4-FFF2-40B4-BE49-F238E27FC236}">
                  <a16:creationId xmlns:a16="http://schemas.microsoft.com/office/drawing/2014/main" id="{B5141B8A-E138-A61D-C9C3-E3C44C31C7CC}"/>
                </a:ext>
              </a:extLst>
            </xdr:cNvPr>
            <xdr:cNvSpPr/>
          </xdr:nvSpPr>
          <xdr:spPr>
            <a:xfrm>
              <a:off x="935275" y="-11214357"/>
              <a:ext cx="0" cy="10793522"/>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sp macro="" textlink="">
          <xdr:nvSpPr>
            <xdr:cNvPr id="9" name="Line 6">
              <a:extLst>
                <a:ext uri="{FF2B5EF4-FFF2-40B4-BE49-F238E27FC236}">
                  <a16:creationId xmlns:a16="http://schemas.microsoft.com/office/drawing/2014/main" id="{AA124EE9-401A-723F-2F95-F17D0915A85A}"/>
                </a:ext>
              </a:extLst>
            </xdr:cNvPr>
            <xdr:cNvSpPr/>
          </xdr:nvSpPr>
          <xdr:spPr>
            <a:xfrm>
              <a:off x="-11768044" y="-11492279"/>
              <a:ext cx="12701518" cy="0"/>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grpSp>
      <xdr:sp macro="" textlink="">
        <xdr:nvSpPr>
          <xdr:cNvPr id="4" name="Line 7">
            <a:extLst>
              <a:ext uri="{FF2B5EF4-FFF2-40B4-BE49-F238E27FC236}">
                <a16:creationId xmlns:a16="http://schemas.microsoft.com/office/drawing/2014/main" id="{4D334A82-7FF2-3737-DED6-20BDC5D70E0B}"/>
              </a:ext>
            </a:extLst>
          </xdr:cNvPr>
          <xdr:cNvSpPr/>
        </xdr:nvSpPr>
        <xdr:spPr>
          <a:xfrm>
            <a:off x="-8352723" y="-11501277"/>
            <a:ext cx="0" cy="11080443"/>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sp macro="" textlink="">
        <xdr:nvSpPr>
          <xdr:cNvPr id="5" name="Line 8">
            <a:extLst>
              <a:ext uri="{FF2B5EF4-FFF2-40B4-BE49-F238E27FC236}">
                <a16:creationId xmlns:a16="http://schemas.microsoft.com/office/drawing/2014/main" id="{70370219-BF5A-ACE4-A14D-B1E41611934E}"/>
              </a:ext>
            </a:extLst>
          </xdr:cNvPr>
          <xdr:cNvSpPr/>
        </xdr:nvSpPr>
        <xdr:spPr>
          <a:xfrm>
            <a:off x="-11756523" y="-11501277"/>
            <a:ext cx="0" cy="11080443"/>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grpSp>
    <xdr:clientData/>
  </xdr:oneCellAnchor>
</xdr:wsDr>
</file>

<file path=xl/drawings/drawing29.xml><?xml version="1.0" encoding="utf-8"?>
<xdr:wsDr xmlns:xdr="http://schemas.openxmlformats.org/drawingml/2006/spreadsheetDrawing" xmlns:a="http://schemas.openxmlformats.org/drawingml/2006/main">
  <xdr:oneCellAnchor>
    <xdr:from>
      <xdr:col>0</xdr:col>
      <xdr:colOff>-11823475</xdr:colOff>
      <xdr:row>0</xdr:row>
      <xdr:rowOff>-11788920</xdr:rowOff>
    </xdr:from>
    <xdr:ext cx="7562" cy="283317"/>
    <xdr:grpSp>
      <xdr:nvGrpSpPr>
        <xdr:cNvPr id="2" name="Group 1">
          <a:extLst>
            <a:ext uri="{FF2B5EF4-FFF2-40B4-BE49-F238E27FC236}">
              <a16:creationId xmlns:a16="http://schemas.microsoft.com/office/drawing/2014/main" id="{859BE57D-791F-403F-94BC-04864B7A222A}"/>
            </a:ext>
          </a:extLst>
        </xdr:cNvPr>
        <xdr:cNvGrpSpPr/>
      </xdr:nvGrpSpPr>
      <xdr:grpSpPr>
        <a:xfrm>
          <a:off x="-11823475" y="-11788920"/>
          <a:ext cx="7562" cy="283317"/>
          <a:chOff x="-11823475" y="-11788920"/>
          <a:chExt cx="7562" cy="283317"/>
        </a:xfrm>
      </xdr:grpSpPr>
      <xdr:grpSp>
        <xdr:nvGrpSpPr>
          <xdr:cNvPr id="3" name="Group 2">
            <a:extLst>
              <a:ext uri="{FF2B5EF4-FFF2-40B4-BE49-F238E27FC236}">
                <a16:creationId xmlns:a16="http://schemas.microsoft.com/office/drawing/2014/main" id="{81CAAEDA-663D-A881-DF74-9C58648C1643}"/>
              </a:ext>
            </a:extLst>
          </xdr:cNvPr>
          <xdr:cNvGrpSpPr/>
        </xdr:nvGrpSpPr>
        <xdr:grpSpPr>
          <a:xfrm>
            <a:off x="-11823475" y="-11788563"/>
            <a:ext cx="7562" cy="282960"/>
            <a:chOff x="-11823475" y="-11788563"/>
            <a:chExt cx="7562" cy="282960"/>
          </a:xfrm>
        </xdr:grpSpPr>
        <xdr:sp macro="" textlink="">
          <xdr:nvSpPr>
            <xdr:cNvPr id="6" name="Rectangle 3">
              <a:extLst>
                <a:ext uri="{FF2B5EF4-FFF2-40B4-BE49-F238E27FC236}">
                  <a16:creationId xmlns:a16="http://schemas.microsoft.com/office/drawing/2014/main" id="{308C0613-7A83-210B-4191-AA088B0CEE6A}"/>
                </a:ext>
              </a:extLst>
            </xdr:cNvPr>
            <xdr:cNvSpPr/>
          </xdr:nvSpPr>
          <xdr:spPr>
            <a:xfrm>
              <a:off x="-11823475" y="-11505959"/>
              <a:ext cx="356" cy="356"/>
            </a:xfrm>
            <a:custGeom>
              <a:avLst/>
              <a:gdLst>
                <a:gd name="f0" fmla="val w"/>
                <a:gd name="f1" fmla="val h"/>
                <a:gd name="f2" fmla="val 0"/>
                <a:gd name="f3" fmla="val 21600"/>
                <a:gd name="f4" fmla="*/ f0 1 21600"/>
                <a:gd name="f5" fmla="*/ f1 1 21600"/>
                <a:gd name="f6" fmla="+- f3 0 f2"/>
                <a:gd name="f7" fmla="*/ f6 1 21600"/>
                <a:gd name="f8" fmla="*/ f2 1 f7"/>
                <a:gd name="f9" fmla="*/ f3 1 f7"/>
                <a:gd name="f10" fmla="*/ f8 f4 1"/>
                <a:gd name="f11" fmla="*/ f9 f4 1"/>
                <a:gd name="f12" fmla="*/ f9 f5 1"/>
                <a:gd name="f13" fmla="*/ f8 f5 1"/>
              </a:gdLst>
              <a:ahLst/>
              <a:cxnLst>
                <a:cxn ang="3cd4">
                  <a:pos x="hc" y="t"/>
                </a:cxn>
                <a:cxn ang="0">
                  <a:pos x="r" y="vc"/>
                </a:cxn>
                <a:cxn ang="cd4">
                  <a:pos x="hc" y="b"/>
                </a:cxn>
                <a:cxn ang="cd2">
                  <a:pos x="l" y="vc"/>
                </a:cxn>
              </a:cxnLst>
              <a:rect l="f10" t="f13" r="f11" b="f12"/>
              <a:pathLst>
                <a:path w="21600" h="21600">
                  <a:moveTo>
                    <a:pt x="f2" y="f2"/>
                  </a:moveTo>
                  <a:lnTo>
                    <a:pt x="f3" y="f2"/>
                  </a:lnTo>
                  <a:lnTo>
                    <a:pt x="f3" y="f3"/>
                  </a:lnTo>
                  <a:lnTo>
                    <a:pt x="f2" y="f3"/>
                  </a:lnTo>
                  <a:lnTo>
                    <a:pt x="f2" y="f2"/>
                  </a:lnTo>
                  <a:close/>
                </a:path>
              </a:pathLst>
            </a:custGeom>
            <a:noFill/>
            <a:ln>
              <a:noFill/>
              <a:prstDash val="solid"/>
            </a:ln>
          </xdr:spPr>
          <xdr:txBody>
            <a:bodyPr vert="horz" wrap="square" lIns="27358" tIns="27358" rIns="0" bIns="0" anchor="t" anchorCtr="0" compatLnSpc="0">
              <a:noAutofit/>
            </a:bodyPr>
            <a:lstStyle/>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en-US" sz="1200" b="0" i="0" u="none" strike="noStrike" kern="1200" cap="none" spc="0" baseline="0">
                  <a:solidFill>
                    <a:srgbClr val="000000"/>
                  </a:solidFill>
                  <a:uFillTx/>
                  <a:latin typeface="新細明體" pitchFamily="18"/>
                  <a:ea typeface="新細明體" pitchFamily="18"/>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編製機關 </a:t>
              </a:r>
              <a:r>
                <a:rPr lang="en-US" sz="1200" b="0" i="0" u="none" strike="noStrike" kern="1200" cap="none" spc="0" baseline="0">
                  <a:solidFill>
                    <a:srgbClr val="000000"/>
                  </a:solidFill>
                  <a:uFillTx/>
                  <a:latin typeface="標楷體" pitchFamily="66"/>
                  <a:ea typeface="標楷體" pitchFamily="66"/>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縣</a:t>
              </a:r>
              <a:r>
                <a:rPr lang="en-US" sz="1200" b="0" i="0" u="none" strike="noStrike" kern="1200" cap="none" spc="0" baseline="0">
                  <a:solidFill>
                    <a:srgbClr val="000000"/>
                  </a:solidFill>
                  <a:uFillTx/>
                  <a:latin typeface="標楷體" pitchFamily="66"/>
                  <a:ea typeface="標楷體" pitchFamily="66"/>
                  <a:cs typeface="Tahoma" pitchFamily="2"/>
                </a:rPr>
                <a:t>(</a:t>
              </a:r>
              <a:r>
                <a:rPr lang="zh-TW" sz="1200" b="0" i="0" u="none" strike="noStrike" kern="1200" cap="none" spc="0" baseline="0">
                  <a:solidFill>
                    <a:srgbClr val="000000"/>
                  </a:solidFill>
                  <a:uFillTx/>
                  <a:latin typeface="標楷體" pitchFamily="66"/>
                  <a:ea typeface="標楷體" pitchFamily="66"/>
                  <a:cs typeface="Tahoma" pitchFamily="2"/>
                </a:rPr>
                <a:t>市</a:t>
              </a:r>
              <a:r>
                <a:rPr lang="en-US" sz="1200" b="0" i="0" u="none" strike="noStrike" kern="1200" cap="none" spc="0" baseline="0">
                  <a:solidFill>
                    <a:srgbClr val="000000"/>
                  </a:solidFill>
                  <a:uFillTx/>
                  <a:latin typeface="標楷體" pitchFamily="66"/>
                  <a:ea typeface="標楷體" pitchFamily="66"/>
                  <a:cs typeface="Tahoma" pitchFamily="2"/>
                </a:rPr>
                <a:t>)</a:t>
              </a:r>
              <a:r>
                <a:rPr lang="zh-TW" sz="1200" b="0" i="0" u="none" strike="noStrike" kern="1200" cap="none" spc="0" baseline="0">
                  <a:solidFill>
                    <a:srgbClr val="000000"/>
                  </a:solidFill>
                  <a:uFillTx/>
                  <a:latin typeface="標楷體" pitchFamily="66"/>
                  <a:ea typeface="標楷體" pitchFamily="66"/>
                  <a:cs typeface="Tahoma" pitchFamily="2"/>
                </a:rPr>
                <a:t>政府</a:t>
              </a:r>
            </a:p>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en-US" sz="1200" b="0" i="0" u="none" strike="noStrike" kern="1200" cap="none" spc="0" baseline="0">
                  <a:solidFill>
                    <a:srgbClr val="000000"/>
                  </a:solidFill>
                  <a:uFillTx/>
                  <a:latin typeface="標楷體" pitchFamily="66"/>
                  <a:ea typeface="標楷體" pitchFamily="66"/>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表 </a:t>
              </a:r>
              <a:r>
                <a:rPr lang="en-US" sz="1200" b="0" i="0" u="none" strike="noStrike" kern="1200" cap="none" spc="0" baseline="0">
                  <a:solidFill>
                    <a:srgbClr val="000000"/>
                  </a:solidFill>
                  <a:uFillTx/>
                  <a:latin typeface="標楷體" pitchFamily="66"/>
                  <a:ea typeface="標楷體" pitchFamily="66"/>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號 </a:t>
              </a:r>
              <a:r>
                <a:rPr lang="en-US" sz="1200" b="0" i="0" u="none" strike="noStrike" kern="1200" cap="none" spc="0" baseline="0">
                  <a:solidFill>
                    <a:srgbClr val="000000"/>
                  </a:solidFill>
                  <a:uFillTx/>
                  <a:latin typeface="標楷體" pitchFamily="66"/>
                  <a:ea typeface="標楷體" pitchFamily="66"/>
                  <a:cs typeface="Tahoma" pitchFamily="2"/>
                </a:rPr>
                <a:t>   3311-02-01-2</a:t>
              </a:r>
            </a:p>
          </xdr:txBody>
        </xdr:sp>
        <xdr:sp macro="" textlink="">
          <xdr:nvSpPr>
            <xdr:cNvPr id="7" name="Line 4">
              <a:extLst>
                <a:ext uri="{FF2B5EF4-FFF2-40B4-BE49-F238E27FC236}">
                  <a16:creationId xmlns:a16="http://schemas.microsoft.com/office/drawing/2014/main" id="{CF5157CC-DA78-5556-904A-B4A1AE0CC2B9}"/>
                </a:ext>
              </a:extLst>
            </xdr:cNvPr>
            <xdr:cNvSpPr/>
          </xdr:nvSpPr>
          <xdr:spPr>
            <a:xfrm>
              <a:off x="-11823475" y="-11651037"/>
              <a:ext cx="7562" cy="0"/>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sp macro="" textlink="">
          <xdr:nvSpPr>
            <xdr:cNvPr id="8" name="Line 5">
              <a:extLst>
                <a:ext uri="{FF2B5EF4-FFF2-40B4-BE49-F238E27FC236}">
                  <a16:creationId xmlns:a16="http://schemas.microsoft.com/office/drawing/2014/main" id="{21BECB09-B6C5-C5F9-F4AB-95289EE96004}"/>
                </a:ext>
              </a:extLst>
            </xdr:cNvPr>
            <xdr:cNvSpPr/>
          </xdr:nvSpPr>
          <xdr:spPr>
            <a:xfrm>
              <a:off x="-11815922" y="-11781723"/>
              <a:ext cx="0" cy="268559"/>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sp macro="" textlink="">
          <xdr:nvSpPr>
            <xdr:cNvPr id="9" name="Line 6">
              <a:extLst>
                <a:ext uri="{FF2B5EF4-FFF2-40B4-BE49-F238E27FC236}">
                  <a16:creationId xmlns:a16="http://schemas.microsoft.com/office/drawing/2014/main" id="{4A174EE5-B0EE-427D-B1A5-99DDC47F5931}"/>
                </a:ext>
              </a:extLst>
            </xdr:cNvPr>
            <xdr:cNvSpPr/>
          </xdr:nvSpPr>
          <xdr:spPr>
            <a:xfrm>
              <a:off x="-11823475" y="-11788563"/>
              <a:ext cx="7562" cy="0"/>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grpSp>
      <xdr:sp macro="" textlink="">
        <xdr:nvSpPr>
          <xdr:cNvPr id="4" name="Line 7">
            <a:extLst>
              <a:ext uri="{FF2B5EF4-FFF2-40B4-BE49-F238E27FC236}">
                <a16:creationId xmlns:a16="http://schemas.microsoft.com/office/drawing/2014/main" id="{DACBAA03-FFE2-1FF3-DCBD-0C6D9E0A33C9}"/>
              </a:ext>
            </a:extLst>
          </xdr:cNvPr>
          <xdr:cNvSpPr/>
        </xdr:nvSpPr>
        <xdr:spPr>
          <a:xfrm>
            <a:off x="-11821317" y="-11788920"/>
            <a:ext cx="0" cy="275755"/>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sp macro="" textlink="">
        <xdr:nvSpPr>
          <xdr:cNvPr id="5" name="Line 8">
            <a:extLst>
              <a:ext uri="{FF2B5EF4-FFF2-40B4-BE49-F238E27FC236}">
                <a16:creationId xmlns:a16="http://schemas.microsoft.com/office/drawing/2014/main" id="{E74394F0-4553-15C4-C975-FBF5FDA1C41C}"/>
              </a:ext>
            </a:extLst>
          </xdr:cNvPr>
          <xdr:cNvSpPr/>
        </xdr:nvSpPr>
        <xdr:spPr>
          <a:xfrm>
            <a:off x="-11823475" y="-11788920"/>
            <a:ext cx="0" cy="275755"/>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grpSp>
    <xdr:clientData/>
  </xdr:oneCellAnchor>
</xdr:wsDr>
</file>

<file path=xl/drawings/drawing3.xml><?xml version="1.0" encoding="utf-8"?>
<xdr:wsDr xmlns:xdr="http://schemas.openxmlformats.org/drawingml/2006/spreadsheetDrawing" xmlns:a="http://schemas.openxmlformats.org/drawingml/2006/main">
  <xdr:twoCellAnchor>
    <xdr:from>
      <xdr:col>4</xdr:col>
      <xdr:colOff>0</xdr:colOff>
      <xdr:row>11</xdr:row>
      <xdr:rowOff>0</xdr:rowOff>
    </xdr:from>
    <xdr:to>
      <xdr:col>4</xdr:col>
      <xdr:colOff>0</xdr:colOff>
      <xdr:row>11</xdr:row>
      <xdr:rowOff>0</xdr:rowOff>
    </xdr:to>
    <xdr:sp macro="" textlink="">
      <xdr:nvSpPr>
        <xdr:cNvPr id="2" name="Text Box 1">
          <a:extLst>
            <a:ext uri="{FF2B5EF4-FFF2-40B4-BE49-F238E27FC236}">
              <a16:creationId xmlns:a16="http://schemas.microsoft.com/office/drawing/2014/main" id="{66D81092-A96B-4D25-915B-B34132CE78AC}"/>
            </a:ext>
          </a:extLst>
        </xdr:cNvPr>
        <xdr:cNvSpPr txBox="1">
          <a:spLocks noChangeArrowheads="1"/>
        </xdr:cNvSpPr>
      </xdr:nvSpPr>
      <xdr:spPr bwMode="auto">
        <a:xfrm>
          <a:off x="7216140" y="646176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3" name="Text Box 2">
          <a:extLst>
            <a:ext uri="{FF2B5EF4-FFF2-40B4-BE49-F238E27FC236}">
              <a16:creationId xmlns:a16="http://schemas.microsoft.com/office/drawing/2014/main" id="{EA33BB01-549C-4E0A-B6AB-A74CA9715C69}"/>
            </a:ext>
          </a:extLst>
        </xdr:cNvPr>
        <xdr:cNvSpPr txBox="1">
          <a:spLocks noChangeArrowheads="1"/>
        </xdr:cNvSpPr>
      </xdr:nvSpPr>
      <xdr:spPr bwMode="auto">
        <a:xfrm>
          <a:off x="7216140" y="646176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4" name="Text Box 50">
          <a:extLst>
            <a:ext uri="{FF2B5EF4-FFF2-40B4-BE49-F238E27FC236}">
              <a16:creationId xmlns:a16="http://schemas.microsoft.com/office/drawing/2014/main" id="{1EF3EF67-BD45-4F3D-A654-51523A84C35D}"/>
            </a:ext>
          </a:extLst>
        </xdr:cNvPr>
        <xdr:cNvSpPr txBox="1">
          <a:spLocks noChangeArrowheads="1"/>
        </xdr:cNvSpPr>
      </xdr:nvSpPr>
      <xdr:spPr bwMode="auto">
        <a:xfrm>
          <a:off x="7216140" y="646176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5" name="Text Box 51">
          <a:extLst>
            <a:ext uri="{FF2B5EF4-FFF2-40B4-BE49-F238E27FC236}">
              <a16:creationId xmlns:a16="http://schemas.microsoft.com/office/drawing/2014/main" id="{A1B90ABC-54EF-41EE-BED9-A9A51EF6F140}"/>
            </a:ext>
          </a:extLst>
        </xdr:cNvPr>
        <xdr:cNvSpPr txBox="1">
          <a:spLocks noChangeArrowheads="1"/>
        </xdr:cNvSpPr>
      </xdr:nvSpPr>
      <xdr:spPr bwMode="auto">
        <a:xfrm>
          <a:off x="7216140" y="646176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editAs="oneCell">
    <xdr:from>
      <xdr:col>4</xdr:col>
      <xdr:colOff>103687</xdr:colOff>
      <xdr:row>5</xdr:row>
      <xdr:rowOff>3959</xdr:rowOff>
    </xdr:from>
    <xdr:to>
      <xdr:col>7</xdr:col>
      <xdr:colOff>16825</xdr:colOff>
      <xdr:row>5</xdr:row>
      <xdr:rowOff>270368</xdr:rowOff>
    </xdr:to>
    <xdr:sp macro="" textlink="">
      <xdr:nvSpPr>
        <xdr:cNvPr id="6" name="報表類別">
          <a:extLst>
            <a:ext uri="{FF2B5EF4-FFF2-40B4-BE49-F238E27FC236}">
              <a16:creationId xmlns:a16="http://schemas.microsoft.com/office/drawing/2014/main" id="{1AE11055-B114-44E7-A6DA-0B47A0DC9623}"/>
            </a:ext>
          </a:extLst>
        </xdr:cNvPr>
        <xdr:cNvSpPr>
          <a:spLocks noChangeArrowheads="1"/>
        </xdr:cNvSpPr>
      </xdr:nvSpPr>
      <xdr:spPr bwMode="auto">
        <a:xfrm>
          <a:off x="7319827" y="1146959"/>
          <a:ext cx="2450598" cy="26640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19050">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r" rtl="0">
            <a:defRPr sz="1000"/>
          </a:pPr>
          <a:r>
            <a:rPr lang="zh-TW" altLang="en-US" sz="1200" b="0" i="0" u="none" strike="noStrike" baseline="0">
              <a:solidFill>
                <a:srgbClr val="000000"/>
              </a:solidFill>
              <a:latin typeface="標楷體"/>
              <a:ea typeface="標楷體"/>
            </a:rPr>
            <a:t>單位：個</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7" name="Text Box 70">
          <a:extLst>
            <a:ext uri="{FF2B5EF4-FFF2-40B4-BE49-F238E27FC236}">
              <a16:creationId xmlns:a16="http://schemas.microsoft.com/office/drawing/2014/main" id="{F423869F-434A-4B0D-BCFC-3798E85BC549}"/>
            </a:ext>
          </a:extLst>
        </xdr:cNvPr>
        <xdr:cNvSpPr txBox="1">
          <a:spLocks noChangeArrowheads="1"/>
        </xdr:cNvSpPr>
      </xdr:nvSpPr>
      <xdr:spPr bwMode="auto">
        <a:xfrm>
          <a:off x="7216140" y="646176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8" name="Text Box 71">
          <a:extLst>
            <a:ext uri="{FF2B5EF4-FFF2-40B4-BE49-F238E27FC236}">
              <a16:creationId xmlns:a16="http://schemas.microsoft.com/office/drawing/2014/main" id="{14CB049E-2907-4CEC-9BD0-EC062E0EC8BF}"/>
            </a:ext>
          </a:extLst>
        </xdr:cNvPr>
        <xdr:cNvSpPr txBox="1">
          <a:spLocks noChangeArrowheads="1"/>
        </xdr:cNvSpPr>
      </xdr:nvSpPr>
      <xdr:spPr bwMode="auto">
        <a:xfrm>
          <a:off x="7216140" y="646176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9" name="Text Box 72">
          <a:extLst>
            <a:ext uri="{FF2B5EF4-FFF2-40B4-BE49-F238E27FC236}">
              <a16:creationId xmlns:a16="http://schemas.microsoft.com/office/drawing/2014/main" id="{A090E746-DD88-44F8-A5B1-E65A139347F5}"/>
            </a:ext>
          </a:extLst>
        </xdr:cNvPr>
        <xdr:cNvSpPr txBox="1">
          <a:spLocks noChangeArrowheads="1"/>
        </xdr:cNvSpPr>
      </xdr:nvSpPr>
      <xdr:spPr bwMode="auto">
        <a:xfrm>
          <a:off x="7216140" y="646176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10" name="Text Box 73">
          <a:extLst>
            <a:ext uri="{FF2B5EF4-FFF2-40B4-BE49-F238E27FC236}">
              <a16:creationId xmlns:a16="http://schemas.microsoft.com/office/drawing/2014/main" id="{EFCE47EC-B3A9-4136-923E-BB2680698098}"/>
            </a:ext>
          </a:extLst>
        </xdr:cNvPr>
        <xdr:cNvSpPr txBox="1">
          <a:spLocks noChangeArrowheads="1"/>
        </xdr:cNvSpPr>
      </xdr:nvSpPr>
      <xdr:spPr bwMode="auto">
        <a:xfrm>
          <a:off x="7216140" y="646176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wsDr>
</file>

<file path=xl/drawings/drawing30.xml><?xml version="1.0" encoding="utf-8"?>
<xdr:wsDr xmlns:xdr="http://schemas.openxmlformats.org/drawingml/2006/spreadsheetDrawing" xmlns:a="http://schemas.openxmlformats.org/drawingml/2006/main">
  <xdr:twoCellAnchor editAs="oneCell">
    <xdr:from>
      <xdr:col>6</xdr:col>
      <xdr:colOff>1258200</xdr:colOff>
      <xdr:row>15</xdr:row>
      <xdr:rowOff>184320</xdr:rowOff>
    </xdr:from>
    <xdr:to>
      <xdr:col>6</xdr:col>
      <xdr:colOff>1362960</xdr:colOff>
      <xdr:row>17</xdr:row>
      <xdr:rowOff>99000</xdr:rowOff>
    </xdr:to>
    <xdr:sp macro="" textlink="">
      <xdr:nvSpPr>
        <xdr:cNvPr id="2" name="CustomShape 1">
          <a:extLst>
            <a:ext uri="{FF2B5EF4-FFF2-40B4-BE49-F238E27FC236}">
              <a16:creationId xmlns:a16="http://schemas.microsoft.com/office/drawing/2014/main" id="{CA3318C9-9347-4780-B151-1893345A1A59}"/>
            </a:ext>
          </a:extLst>
        </xdr:cNvPr>
        <xdr:cNvSpPr/>
      </xdr:nvSpPr>
      <xdr:spPr>
        <a:xfrm>
          <a:off x="11385180" y="4619160"/>
          <a:ext cx="104760" cy="257580"/>
        </a:xfrm>
        <a:custGeom>
          <a:avLst/>
          <a:gdLst/>
          <a:ahLst/>
          <a:cxnLst/>
          <a:rect l="l" t="t" r="r" b="b"/>
          <a:pathLst>
            <a:path w="21600" h="21600">
              <a:moveTo>
                <a:pt x="0" y="0"/>
              </a:moveTo>
              <a:lnTo>
                <a:pt x="21600" y="0"/>
              </a:lnTo>
              <a:lnTo>
                <a:pt x="21600" y="21600"/>
              </a:lnTo>
              <a:lnTo>
                <a:pt x="0" y="21600"/>
              </a:lnTo>
              <a:close/>
            </a:path>
          </a:pathLst>
        </a:custGeom>
        <a:noFill/>
        <a:ln w="12600">
          <a:noFill/>
        </a:ln>
      </xdr:spPr>
      <xdr:style>
        <a:lnRef idx="0">
          <a:scrgbClr r="0" g="0" b="0"/>
        </a:lnRef>
        <a:fillRef idx="0">
          <a:scrgbClr r="0" g="0" b="0"/>
        </a:fillRef>
        <a:effectRef idx="0">
          <a:scrgbClr r="0" g="0" b="0"/>
        </a:effectRef>
        <a:fontRef idx="minor"/>
      </xdr:style>
    </xdr:sp>
    <xdr:clientData/>
  </xdr:twoCellAnchor>
</xdr:wsDr>
</file>

<file path=xl/drawings/drawing31.xml><?xml version="1.0" encoding="utf-8"?>
<xdr:wsDr xmlns:xdr="http://schemas.openxmlformats.org/drawingml/2006/spreadsheetDrawing" xmlns:a="http://schemas.openxmlformats.org/drawingml/2006/main">
  <xdr:twoCellAnchor editAs="oneCell">
    <xdr:from>
      <xdr:col>8</xdr:col>
      <xdr:colOff>194040</xdr:colOff>
      <xdr:row>20</xdr:row>
      <xdr:rowOff>117360</xdr:rowOff>
    </xdr:from>
    <xdr:to>
      <xdr:col>9</xdr:col>
      <xdr:colOff>75540</xdr:colOff>
      <xdr:row>21</xdr:row>
      <xdr:rowOff>28800</xdr:rowOff>
    </xdr:to>
    <xdr:sp macro="" textlink="">
      <xdr:nvSpPr>
        <xdr:cNvPr id="2" name="CustomShape 1">
          <a:extLst>
            <a:ext uri="{FF2B5EF4-FFF2-40B4-BE49-F238E27FC236}">
              <a16:creationId xmlns:a16="http://schemas.microsoft.com/office/drawing/2014/main" id="{087273D2-2BF0-4AE6-A3A6-979323A02BEC}"/>
            </a:ext>
          </a:extLst>
        </xdr:cNvPr>
        <xdr:cNvSpPr/>
      </xdr:nvSpPr>
      <xdr:spPr>
        <a:xfrm>
          <a:off x="9982200" y="5603760"/>
          <a:ext cx="75540" cy="261960"/>
        </a:xfrm>
        <a:custGeom>
          <a:avLst/>
          <a:gdLst/>
          <a:ahLst/>
          <a:cxnLst/>
          <a:rect l="l" t="t" r="r" b="b"/>
          <a:pathLst>
            <a:path w="21600" h="21600">
              <a:moveTo>
                <a:pt x="0" y="0"/>
              </a:moveTo>
              <a:lnTo>
                <a:pt x="21600" y="0"/>
              </a:lnTo>
              <a:lnTo>
                <a:pt x="21600" y="21600"/>
              </a:lnTo>
              <a:lnTo>
                <a:pt x="0" y="21600"/>
              </a:lnTo>
              <a:close/>
            </a:path>
          </a:pathLst>
        </a:custGeom>
        <a:noFill/>
        <a:ln w="12600">
          <a:noFill/>
        </a:ln>
      </xdr:spPr>
      <xdr:style>
        <a:lnRef idx="0">
          <a:scrgbClr r="0" g="0" b="0"/>
        </a:lnRef>
        <a:fillRef idx="0">
          <a:scrgbClr r="0" g="0" b="0"/>
        </a:fillRef>
        <a:effectRef idx="0">
          <a:scrgbClr r="0" g="0" b="0"/>
        </a:effectRef>
        <a:fontRef idx="minor"/>
      </xdr:style>
    </xdr:sp>
    <xdr:clientData/>
  </xdr:twoCellAnchor>
  <xdr:twoCellAnchor editAs="oneCell">
    <xdr:from>
      <xdr:col>8</xdr:col>
      <xdr:colOff>194040</xdr:colOff>
      <xdr:row>51</xdr:row>
      <xdr:rowOff>0</xdr:rowOff>
    </xdr:from>
    <xdr:to>
      <xdr:col>9</xdr:col>
      <xdr:colOff>75540</xdr:colOff>
      <xdr:row>52</xdr:row>
      <xdr:rowOff>74520</xdr:rowOff>
    </xdr:to>
    <xdr:sp macro="" textlink="">
      <xdr:nvSpPr>
        <xdr:cNvPr id="3" name="CustomShape 1">
          <a:extLst>
            <a:ext uri="{FF2B5EF4-FFF2-40B4-BE49-F238E27FC236}">
              <a16:creationId xmlns:a16="http://schemas.microsoft.com/office/drawing/2014/main" id="{69599380-9A7B-496B-AC90-9F6EE8B22C1E}"/>
            </a:ext>
          </a:extLst>
        </xdr:cNvPr>
        <xdr:cNvSpPr/>
      </xdr:nvSpPr>
      <xdr:spPr>
        <a:xfrm>
          <a:off x="9982200" y="12435840"/>
          <a:ext cx="75540" cy="280260"/>
        </a:xfrm>
        <a:custGeom>
          <a:avLst/>
          <a:gdLst/>
          <a:ahLst/>
          <a:cxnLst/>
          <a:rect l="l" t="t" r="r" b="b"/>
          <a:pathLst>
            <a:path w="21600" h="21600">
              <a:moveTo>
                <a:pt x="0" y="0"/>
              </a:moveTo>
              <a:lnTo>
                <a:pt x="21600" y="0"/>
              </a:lnTo>
              <a:lnTo>
                <a:pt x="21600" y="21600"/>
              </a:lnTo>
              <a:lnTo>
                <a:pt x="0" y="21600"/>
              </a:lnTo>
              <a:close/>
            </a:path>
          </a:pathLst>
        </a:custGeom>
        <a:noFill/>
        <a:ln w="12600">
          <a:noFill/>
        </a:ln>
      </xdr:spPr>
      <xdr:style>
        <a:lnRef idx="0">
          <a:scrgbClr r="0" g="0" b="0"/>
        </a:lnRef>
        <a:fillRef idx="0">
          <a:scrgbClr r="0" g="0" b="0"/>
        </a:fillRef>
        <a:effectRef idx="0">
          <a:scrgbClr r="0" g="0" b="0"/>
        </a:effectRef>
        <a:fontRef idx="minor"/>
      </xdr:style>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0</xdr:colOff>
      <xdr:row>11</xdr:row>
      <xdr:rowOff>0</xdr:rowOff>
    </xdr:from>
    <xdr:to>
      <xdr:col>4</xdr:col>
      <xdr:colOff>0</xdr:colOff>
      <xdr:row>11</xdr:row>
      <xdr:rowOff>0</xdr:rowOff>
    </xdr:to>
    <xdr:sp macro="" textlink="">
      <xdr:nvSpPr>
        <xdr:cNvPr id="2" name="Text Box 1">
          <a:extLst>
            <a:ext uri="{FF2B5EF4-FFF2-40B4-BE49-F238E27FC236}">
              <a16:creationId xmlns:a16="http://schemas.microsoft.com/office/drawing/2014/main" id="{9AE7DD5C-C644-46F1-BD9C-E5DB9AF1FD3A}"/>
            </a:ext>
          </a:extLst>
        </xdr:cNvPr>
        <xdr:cNvSpPr txBox="1">
          <a:spLocks noChangeArrowheads="1"/>
        </xdr:cNvSpPr>
      </xdr:nvSpPr>
      <xdr:spPr bwMode="auto">
        <a:xfrm>
          <a:off x="6690360" y="646176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3" name="Text Box 2">
          <a:extLst>
            <a:ext uri="{FF2B5EF4-FFF2-40B4-BE49-F238E27FC236}">
              <a16:creationId xmlns:a16="http://schemas.microsoft.com/office/drawing/2014/main" id="{DA0CB536-5080-4593-8FEA-1D76C871E97D}"/>
            </a:ext>
          </a:extLst>
        </xdr:cNvPr>
        <xdr:cNvSpPr txBox="1">
          <a:spLocks noChangeArrowheads="1"/>
        </xdr:cNvSpPr>
      </xdr:nvSpPr>
      <xdr:spPr bwMode="auto">
        <a:xfrm>
          <a:off x="6690360" y="646176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4" name="Text Box 50">
          <a:extLst>
            <a:ext uri="{FF2B5EF4-FFF2-40B4-BE49-F238E27FC236}">
              <a16:creationId xmlns:a16="http://schemas.microsoft.com/office/drawing/2014/main" id="{D1A5CC0E-5C5E-48AE-AFD8-1FDE13D814B6}"/>
            </a:ext>
          </a:extLst>
        </xdr:cNvPr>
        <xdr:cNvSpPr txBox="1">
          <a:spLocks noChangeArrowheads="1"/>
        </xdr:cNvSpPr>
      </xdr:nvSpPr>
      <xdr:spPr bwMode="auto">
        <a:xfrm>
          <a:off x="6690360" y="646176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5" name="Text Box 51">
          <a:extLst>
            <a:ext uri="{FF2B5EF4-FFF2-40B4-BE49-F238E27FC236}">
              <a16:creationId xmlns:a16="http://schemas.microsoft.com/office/drawing/2014/main" id="{E6550688-9F63-4240-B527-572EE09CA91E}"/>
            </a:ext>
          </a:extLst>
        </xdr:cNvPr>
        <xdr:cNvSpPr txBox="1">
          <a:spLocks noChangeArrowheads="1"/>
        </xdr:cNvSpPr>
      </xdr:nvSpPr>
      <xdr:spPr bwMode="auto">
        <a:xfrm>
          <a:off x="6690360" y="646176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editAs="oneCell">
    <xdr:from>
      <xdr:col>4</xdr:col>
      <xdr:colOff>103687</xdr:colOff>
      <xdr:row>5</xdr:row>
      <xdr:rowOff>3959</xdr:rowOff>
    </xdr:from>
    <xdr:to>
      <xdr:col>7</xdr:col>
      <xdr:colOff>16825</xdr:colOff>
      <xdr:row>5</xdr:row>
      <xdr:rowOff>270368</xdr:rowOff>
    </xdr:to>
    <xdr:sp macro="" textlink="">
      <xdr:nvSpPr>
        <xdr:cNvPr id="6" name="報表類別">
          <a:extLst>
            <a:ext uri="{FF2B5EF4-FFF2-40B4-BE49-F238E27FC236}">
              <a16:creationId xmlns:a16="http://schemas.microsoft.com/office/drawing/2014/main" id="{2E69562D-9F84-4E10-AD39-FB7062532642}"/>
            </a:ext>
          </a:extLst>
        </xdr:cNvPr>
        <xdr:cNvSpPr>
          <a:spLocks noChangeArrowheads="1"/>
        </xdr:cNvSpPr>
      </xdr:nvSpPr>
      <xdr:spPr bwMode="auto">
        <a:xfrm>
          <a:off x="6794047" y="1146959"/>
          <a:ext cx="2450598" cy="26640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19050">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r" rtl="0">
            <a:defRPr sz="1000"/>
          </a:pPr>
          <a:r>
            <a:rPr lang="zh-TW" altLang="en-US" sz="1200" b="0" i="0" u="none" strike="noStrike" baseline="0">
              <a:solidFill>
                <a:srgbClr val="000000"/>
              </a:solidFill>
              <a:latin typeface="標楷體"/>
              <a:ea typeface="標楷體"/>
            </a:rPr>
            <a:t>單位：個</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7" name="Text Box 70">
          <a:extLst>
            <a:ext uri="{FF2B5EF4-FFF2-40B4-BE49-F238E27FC236}">
              <a16:creationId xmlns:a16="http://schemas.microsoft.com/office/drawing/2014/main" id="{94DE2DE5-87D1-4CF3-A000-DBBCE5CD2E4D}"/>
            </a:ext>
          </a:extLst>
        </xdr:cNvPr>
        <xdr:cNvSpPr txBox="1">
          <a:spLocks noChangeArrowheads="1"/>
        </xdr:cNvSpPr>
      </xdr:nvSpPr>
      <xdr:spPr bwMode="auto">
        <a:xfrm>
          <a:off x="6690360" y="646176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8" name="Text Box 71">
          <a:extLst>
            <a:ext uri="{FF2B5EF4-FFF2-40B4-BE49-F238E27FC236}">
              <a16:creationId xmlns:a16="http://schemas.microsoft.com/office/drawing/2014/main" id="{BA827E2A-4211-40D7-9F4D-66B023B3727A}"/>
            </a:ext>
          </a:extLst>
        </xdr:cNvPr>
        <xdr:cNvSpPr txBox="1">
          <a:spLocks noChangeArrowheads="1"/>
        </xdr:cNvSpPr>
      </xdr:nvSpPr>
      <xdr:spPr bwMode="auto">
        <a:xfrm>
          <a:off x="6690360" y="646176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9" name="Text Box 72">
          <a:extLst>
            <a:ext uri="{FF2B5EF4-FFF2-40B4-BE49-F238E27FC236}">
              <a16:creationId xmlns:a16="http://schemas.microsoft.com/office/drawing/2014/main" id="{5B4F0DED-5C8E-4428-B0A1-6EFADAF37236}"/>
            </a:ext>
          </a:extLst>
        </xdr:cNvPr>
        <xdr:cNvSpPr txBox="1">
          <a:spLocks noChangeArrowheads="1"/>
        </xdr:cNvSpPr>
      </xdr:nvSpPr>
      <xdr:spPr bwMode="auto">
        <a:xfrm>
          <a:off x="6690360" y="646176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10" name="Text Box 73">
          <a:extLst>
            <a:ext uri="{FF2B5EF4-FFF2-40B4-BE49-F238E27FC236}">
              <a16:creationId xmlns:a16="http://schemas.microsoft.com/office/drawing/2014/main" id="{20C7940D-099A-43EB-BC7B-1B550481DF9D}"/>
            </a:ext>
          </a:extLst>
        </xdr:cNvPr>
        <xdr:cNvSpPr txBox="1">
          <a:spLocks noChangeArrowheads="1"/>
        </xdr:cNvSpPr>
      </xdr:nvSpPr>
      <xdr:spPr bwMode="auto">
        <a:xfrm>
          <a:off x="6690360" y="646176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xdr:col>
      <xdr:colOff>0</xdr:colOff>
      <xdr:row>11</xdr:row>
      <xdr:rowOff>0</xdr:rowOff>
    </xdr:from>
    <xdr:to>
      <xdr:col>4</xdr:col>
      <xdr:colOff>0</xdr:colOff>
      <xdr:row>11</xdr:row>
      <xdr:rowOff>0</xdr:rowOff>
    </xdr:to>
    <xdr:sp macro="" textlink="">
      <xdr:nvSpPr>
        <xdr:cNvPr id="2" name="Text Box 1">
          <a:extLst>
            <a:ext uri="{FF2B5EF4-FFF2-40B4-BE49-F238E27FC236}">
              <a16:creationId xmlns:a16="http://schemas.microsoft.com/office/drawing/2014/main" id="{47FFD1DF-648F-42CD-8D0C-0E82868CC199}"/>
            </a:ext>
          </a:extLst>
        </xdr:cNvPr>
        <xdr:cNvSpPr txBox="1">
          <a:spLocks noChangeArrowheads="1"/>
        </xdr:cNvSpPr>
      </xdr:nvSpPr>
      <xdr:spPr bwMode="auto">
        <a:xfrm>
          <a:off x="512826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3" name="Text Box 2">
          <a:extLst>
            <a:ext uri="{FF2B5EF4-FFF2-40B4-BE49-F238E27FC236}">
              <a16:creationId xmlns:a16="http://schemas.microsoft.com/office/drawing/2014/main" id="{EB72BE3D-9682-4F7A-B714-6313A5554095}"/>
            </a:ext>
          </a:extLst>
        </xdr:cNvPr>
        <xdr:cNvSpPr txBox="1">
          <a:spLocks noChangeArrowheads="1"/>
        </xdr:cNvSpPr>
      </xdr:nvSpPr>
      <xdr:spPr bwMode="auto">
        <a:xfrm>
          <a:off x="512826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4" name="Text Box 50">
          <a:extLst>
            <a:ext uri="{FF2B5EF4-FFF2-40B4-BE49-F238E27FC236}">
              <a16:creationId xmlns:a16="http://schemas.microsoft.com/office/drawing/2014/main" id="{13324EF6-6AB1-4B78-BF58-FFF1968743EB}"/>
            </a:ext>
          </a:extLst>
        </xdr:cNvPr>
        <xdr:cNvSpPr txBox="1">
          <a:spLocks noChangeArrowheads="1"/>
        </xdr:cNvSpPr>
      </xdr:nvSpPr>
      <xdr:spPr bwMode="auto">
        <a:xfrm>
          <a:off x="512826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5" name="Text Box 51">
          <a:extLst>
            <a:ext uri="{FF2B5EF4-FFF2-40B4-BE49-F238E27FC236}">
              <a16:creationId xmlns:a16="http://schemas.microsoft.com/office/drawing/2014/main" id="{BBAE22F4-7979-4950-8B31-1ED044AD71D0}"/>
            </a:ext>
          </a:extLst>
        </xdr:cNvPr>
        <xdr:cNvSpPr txBox="1">
          <a:spLocks noChangeArrowheads="1"/>
        </xdr:cNvSpPr>
      </xdr:nvSpPr>
      <xdr:spPr bwMode="auto">
        <a:xfrm>
          <a:off x="512826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6" name="Text Box 70">
          <a:extLst>
            <a:ext uri="{FF2B5EF4-FFF2-40B4-BE49-F238E27FC236}">
              <a16:creationId xmlns:a16="http://schemas.microsoft.com/office/drawing/2014/main" id="{1DAC62F2-2BA2-4FF9-84E0-A1BE31ACCAD8}"/>
            </a:ext>
          </a:extLst>
        </xdr:cNvPr>
        <xdr:cNvSpPr txBox="1">
          <a:spLocks noChangeArrowheads="1"/>
        </xdr:cNvSpPr>
      </xdr:nvSpPr>
      <xdr:spPr bwMode="auto">
        <a:xfrm>
          <a:off x="512826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7" name="Text Box 71">
          <a:extLst>
            <a:ext uri="{FF2B5EF4-FFF2-40B4-BE49-F238E27FC236}">
              <a16:creationId xmlns:a16="http://schemas.microsoft.com/office/drawing/2014/main" id="{E46097BE-37F7-4AFB-8E71-86CD794D1682}"/>
            </a:ext>
          </a:extLst>
        </xdr:cNvPr>
        <xdr:cNvSpPr txBox="1">
          <a:spLocks noChangeArrowheads="1"/>
        </xdr:cNvSpPr>
      </xdr:nvSpPr>
      <xdr:spPr bwMode="auto">
        <a:xfrm>
          <a:off x="512826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8" name="Text Box 72">
          <a:extLst>
            <a:ext uri="{FF2B5EF4-FFF2-40B4-BE49-F238E27FC236}">
              <a16:creationId xmlns:a16="http://schemas.microsoft.com/office/drawing/2014/main" id="{DE1F35B1-FD9C-4141-94F6-4A78052FFD73}"/>
            </a:ext>
          </a:extLst>
        </xdr:cNvPr>
        <xdr:cNvSpPr txBox="1">
          <a:spLocks noChangeArrowheads="1"/>
        </xdr:cNvSpPr>
      </xdr:nvSpPr>
      <xdr:spPr bwMode="auto">
        <a:xfrm>
          <a:off x="512826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9" name="Text Box 73">
          <a:extLst>
            <a:ext uri="{FF2B5EF4-FFF2-40B4-BE49-F238E27FC236}">
              <a16:creationId xmlns:a16="http://schemas.microsoft.com/office/drawing/2014/main" id="{4EFC5165-4B91-4C5D-9C7A-263CCA1B86D9}"/>
            </a:ext>
          </a:extLst>
        </xdr:cNvPr>
        <xdr:cNvSpPr txBox="1">
          <a:spLocks noChangeArrowheads="1"/>
        </xdr:cNvSpPr>
      </xdr:nvSpPr>
      <xdr:spPr bwMode="auto">
        <a:xfrm>
          <a:off x="512826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6</xdr:col>
      <xdr:colOff>208749</xdr:colOff>
      <xdr:row>5</xdr:row>
      <xdr:rowOff>0</xdr:rowOff>
    </xdr:from>
    <xdr:to>
      <xdr:col>7</xdr:col>
      <xdr:colOff>1342571</xdr:colOff>
      <xdr:row>5</xdr:row>
      <xdr:rowOff>257175</xdr:rowOff>
    </xdr:to>
    <xdr:sp macro="" textlink="">
      <xdr:nvSpPr>
        <xdr:cNvPr id="10" name="報表類別">
          <a:extLst>
            <a:ext uri="{FF2B5EF4-FFF2-40B4-BE49-F238E27FC236}">
              <a16:creationId xmlns:a16="http://schemas.microsoft.com/office/drawing/2014/main" id="{4BC0C685-6A07-442D-95AD-3C2E5E3C9AA3}"/>
            </a:ext>
          </a:extLst>
        </xdr:cNvPr>
        <xdr:cNvSpPr>
          <a:spLocks noChangeArrowheads="1"/>
        </xdr:cNvSpPr>
      </xdr:nvSpPr>
      <xdr:spPr bwMode="auto">
        <a:xfrm>
          <a:off x="8034489" y="1143000"/>
          <a:ext cx="2482562"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19050">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r" rtl="0">
            <a:defRPr sz="1000"/>
          </a:pPr>
          <a:r>
            <a:rPr lang="zh-TW" altLang="en-US" sz="1200" b="0" i="0" u="none" strike="noStrike" baseline="0">
              <a:solidFill>
                <a:srgbClr val="000000"/>
              </a:solidFill>
              <a:latin typeface="標楷體"/>
              <a:ea typeface="標楷體"/>
            </a:rPr>
            <a:t>單位：個</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4</xdr:col>
      <xdr:colOff>0</xdr:colOff>
      <xdr:row>11</xdr:row>
      <xdr:rowOff>0</xdr:rowOff>
    </xdr:from>
    <xdr:to>
      <xdr:col>4</xdr:col>
      <xdr:colOff>0</xdr:colOff>
      <xdr:row>11</xdr:row>
      <xdr:rowOff>0</xdr:rowOff>
    </xdr:to>
    <xdr:sp macro="" textlink="">
      <xdr:nvSpPr>
        <xdr:cNvPr id="2" name="Text Box 1">
          <a:extLst>
            <a:ext uri="{FF2B5EF4-FFF2-40B4-BE49-F238E27FC236}">
              <a16:creationId xmlns:a16="http://schemas.microsoft.com/office/drawing/2014/main" id="{01452CB8-B96A-4311-B494-DAA9CFDE82F3}"/>
            </a:ext>
          </a:extLst>
        </xdr:cNvPr>
        <xdr:cNvSpPr txBox="1">
          <a:spLocks noChangeArrowheads="1"/>
        </xdr:cNvSpPr>
      </xdr:nvSpPr>
      <xdr:spPr bwMode="auto">
        <a:xfrm>
          <a:off x="512826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3" name="Text Box 2">
          <a:extLst>
            <a:ext uri="{FF2B5EF4-FFF2-40B4-BE49-F238E27FC236}">
              <a16:creationId xmlns:a16="http://schemas.microsoft.com/office/drawing/2014/main" id="{032DEC41-763D-4C51-8CBC-D6271567DD95}"/>
            </a:ext>
          </a:extLst>
        </xdr:cNvPr>
        <xdr:cNvSpPr txBox="1">
          <a:spLocks noChangeArrowheads="1"/>
        </xdr:cNvSpPr>
      </xdr:nvSpPr>
      <xdr:spPr bwMode="auto">
        <a:xfrm>
          <a:off x="512826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4" name="Text Box 50">
          <a:extLst>
            <a:ext uri="{FF2B5EF4-FFF2-40B4-BE49-F238E27FC236}">
              <a16:creationId xmlns:a16="http://schemas.microsoft.com/office/drawing/2014/main" id="{EA4C5B7E-26F3-49E8-8B0F-69CCD08B710C}"/>
            </a:ext>
          </a:extLst>
        </xdr:cNvPr>
        <xdr:cNvSpPr txBox="1">
          <a:spLocks noChangeArrowheads="1"/>
        </xdr:cNvSpPr>
      </xdr:nvSpPr>
      <xdr:spPr bwMode="auto">
        <a:xfrm>
          <a:off x="512826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5" name="Text Box 51">
          <a:extLst>
            <a:ext uri="{FF2B5EF4-FFF2-40B4-BE49-F238E27FC236}">
              <a16:creationId xmlns:a16="http://schemas.microsoft.com/office/drawing/2014/main" id="{719CAB5D-1C94-40F2-95F2-5A7BF170A194}"/>
            </a:ext>
          </a:extLst>
        </xdr:cNvPr>
        <xdr:cNvSpPr txBox="1">
          <a:spLocks noChangeArrowheads="1"/>
        </xdr:cNvSpPr>
      </xdr:nvSpPr>
      <xdr:spPr bwMode="auto">
        <a:xfrm>
          <a:off x="512826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6" name="Text Box 70">
          <a:extLst>
            <a:ext uri="{FF2B5EF4-FFF2-40B4-BE49-F238E27FC236}">
              <a16:creationId xmlns:a16="http://schemas.microsoft.com/office/drawing/2014/main" id="{AE7CD51F-FF0B-414A-9783-B8B5DC6B695E}"/>
            </a:ext>
          </a:extLst>
        </xdr:cNvPr>
        <xdr:cNvSpPr txBox="1">
          <a:spLocks noChangeArrowheads="1"/>
        </xdr:cNvSpPr>
      </xdr:nvSpPr>
      <xdr:spPr bwMode="auto">
        <a:xfrm>
          <a:off x="512826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7" name="Text Box 71">
          <a:extLst>
            <a:ext uri="{FF2B5EF4-FFF2-40B4-BE49-F238E27FC236}">
              <a16:creationId xmlns:a16="http://schemas.microsoft.com/office/drawing/2014/main" id="{42A3CBFF-C022-49E5-A7A4-21C829CE2053}"/>
            </a:ext>
          </a:extLst>
        </xdr:cNvPr>
        <xdr:cNvSpPr txBox="1">
          <a:spLocks noChangeArrowheads="1"/>
        </xdr:cNvSpPr>
      </xdr:nvSpPr>
      <xdr:spPr bwMode="auto">
        <a:xfrm>
          <a:off x="512826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8" name="Text Box 72">
          <a:extLst>
            <a:ext uri="{FF2B5EF4-FFF2-40B4-BE49-F238E27FC236}">
              <a16:creationId xmlns:a16="http://schemas.microsoft.com/office/drawing/2014/main" id="{2D9AE33D-A919-44F8-AD42-6E250D43325E}"/>
            </a:ext>
          </a:extLst>
        </xdr:cNvPr>
        <xdr:cNvSpPr txBox="1">
          <a:spLocks noChangeArrowheads="1"/>
        </xdr:cNvSpPr>
      </xdr:nvSpPr>
      <xdr:spPr bwMode="auto">
        <a:xfrm>
          <a:off x="512826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9" name="Text Box 73">
          <a:extLst>
            <a:ext uri="{FF2B5EF4-FFF2-40B4-BE49-F238E27FC236}">
              <a16:creationId xmlns:a16="http://schemas.microsoft.com/office/drawing/2014/main" id="{8D573513-50F2-4C50-8AA6-FD11A6E0C00F}"/>
            </a:ext>
          </a:extLst>
        </xdr:cNvPr>
        <xdr:cNvSpPr txBox="1">
          <a:spLocks noChangeArrowheads="1"/>
        </xdr:cNvSpPr>
      </xdr:nvSpPr>
      <xdr:spPr bwMode="auto">
        <a:xfrm>
          <a:off x="512826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6</xdr:col>
      <xdr:colOff>208749</xdr:colOff>
      <xdr:row>5</xdr:row>
      <xdr:rowOff>0</xdr:rowOff>
    </xdr:from>
    <xdr:to>
      <xdr:col>7</xdr:col>
      <xdr:colOff>1342571</xdr:colOff>
      <xdr:row>5</xdr:row>
      <xdr:rowOff>257175</xdr:rowOff>
    </xdr:to>
    <xdr:sp macro="" textlink="">
      <xdr:nvSpPr>
        <xdr:cNvPr id="10" name="報表類別">
          <a:extLst>
            <a:ext uri="{FF2B5EF4-FFF2-40B4-BE49-F238E27FC236}">
              <a16:creationId xmlns:a16="http://schemas.microsoft.com/office/drawing/2014/main" id="{FC25000A-5C61-4C50-BC8C-B3804CB868F8}"/>
            </a:ext>
          </a:extLst>
        </xdr:cNvPr>
        <xdr:cNvSpPr>
          <a:spLocks noChangeArrowheads="1"/>
        </xdr:cNvSpPr>
      </xdr:nvSpPr>
      <xdr:spPr bwMode="auto">
        <a:xfrm>
          <a:off x="8034489" y="1143000"/>
          <a:ext cx="2482562"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19050">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r" rtl="0">
            <a:defRPr sz="1000"/>
          </a:pPr>
          <a:r>
            <a:rPr lang="zh-TW" altLang="en-US" sz="1200" b="0" i="0" u="none" strike="noStrike" baseline="0">
              <a:solidFill>
                <a:srgbClr val="000000"/>
              </a:solidFill>
              <a:latin typeface="標楷體"/>
              <a:ea typeface="標楷體"/>
            </a:rPr>
            <a:t>單位：個</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4</xdr:col>
      <xdr:colOff>0</xdr:colOff>
      <xdr:row>10</xdr:row>
      <xdr:rowOff>0</xdr:rowOff>
    </xdr:from>
    <xdr:to>
      <xdr:col>4</xdr:col>
      <xdr:colOff>0</xdr:colOff>
      <xdr:row>10</xdr:row>
      <xdr:rowOff>0</xdr:rowOff>
    </xdr:to>
    <xdr:sp macro="" textlink="">
      <xdr:nvSpPr>
        <xdr:cNvPr id="2" name="Text Box 1">
          <a:extLst>
            <a:ext uri="{FF2B5EF4-FFF2-40B4-BE49-F238E27FC236}">
              <a16:creationId xmlns:a16="http://schemas.microsoft.com/office/drawing/2014/main" id="{A7B834C5-6869-4947-974A-F1429223AEDB}"/>
            </a:ext>
          </a:extLst>
        </xdr:cNvPr>
        <xdr:cNvSpPr txBox="1">
          <a:spLocks noChangeArrowheads="1"/>
        </xdr:cNvSpPr>
      </xdr:nvSpPr>
      <xdr:spPr bwMode="auto">
        <a:xfrm>
          <a:off x="726948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10</xdr:row>
      <xdr:rowOff>0</xdr:rowOff>
    </xdr:from>
    <xdr:to>
      <xdr:col>4</xdr:col>
      <xdr:colOff>0</xdr:colOff>
      <xdr:row>10</xdr:row>
      <xdr:rowOff>0</xdr:rowOff>
    </xdr:to>
    <xdr:sp macro="" textlink="">
      <xdr:nvSpPr>
        <xdr:cNvPr id="3" name="Text Box 2">
          <a:extLst>
            <a:ext uri="{FF2B5EF4-FFF2-40B4-BE49-F238E27FC236}">
              <a16:creationId xmlns:a16="http://schemas.microsoft.com/office/drawing/2014/main" id="{6ED3B84D-E8E7-4C11-88AF-0B3A32B79263}"/>
            </a:ext>
          </a:extLst>
        </xdr:cNvPr>
        <xdr:cNvSpPr txBox="1">
          <a:spLocks noChangeArrowheads="1"/>
        </xdr:cNvSpPr>
      </xdr:nvSpPr>
      <xdr:spPr bwMode="auto">
        <a:xfrm>
          <a:off x="726948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10</xdr:row>
      <xdr:rowOff>0</xdr:rowOff>
    </xdr:from>
    <xdr:to>
      <xdr:col>4</xdr:col>
      <xdr:colOff>0</xdr:colOff>
      <xdr:row>10</xdr:row>
      <xdr:rowOff>0</xdr:rowOff>
    </xdr:to>
    <xdr:sp macro="" textlink="">
      <xdr:nvSpPr>
        <xdr:cNvPr id="4" name="Text Box 50">
          <a:extLst>
            <a:ext uri="{FF2B5EF4-FFF2-40B4-BE49-F238E27FC236}">
              <a16:creationId xmlns:a16="http://schemas.microsoft.com/office/drawing/2014/main" id="{DBF1D7A2-3270-43F6-9C3B-425F580B3912}"/>
            </a:ext>
          </a:extLst>
        </xdr:cNvPr>
        <xdr:cNvSpPr txBox="1">
          <a:spLocks noChangeArrowheads="1"/>
        </xdr:cNvSpPr>
      </xdr:nvSpPr>
      <xdr:spPr bwMode="auto">
        <a:xfrm>
          <a:off x="726948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10</xdr:row>
      <xdr:rowOff>0</xdr:rowOff>
    </xdr:from>
    <xdr:to>
      <xdr:col>4</xdr:col>
      <xdr:colOff>0</xdr:colOff>
      <xdr:row>10</xdr:row>
      <xdr:rowOff>0</xdr:rowOff>
    </xdr:to>
    <xdr:sp macro="" textlink="">
      <xdr:nvSpPr>
        <xdr:cNvPr id="5" name="Text Box 51">
          <a:extLst>
            <a:ext uri="{FF2B5EF4-FFF2-40B4-BE49-F238E27FC236}">
              <a16:creationId xmlns:a16="http://schemas.microsoft.com/office/drawing/2014/main" id="{544D1658-A7F0-4E9A-89F7-3B6486E42F35}"/>
            </a:ext>
          </a:extLst>
        </xdr:cNvPr>
        <xdr:cNvSpPr txBox="1">
          <a:spLocks noChangeArrowheads="1"/>
        </xdr:cNvSpPr>
      </xdr:nvSpPr>
      <xdr:spPr bwMode="auto">
        <a:xfrm>
          <a:off x="726948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10</xdr:row>
      <xdr:rowOff>0</xdr:rowOff>
    </xdr:from>
    <xdr:to>
      <xdr:col>4</xdr:col>
      <xdr:colOff>0</xdr:colOff>
      <xdr:row>10</xdr:row>
      <xdr:rowOff>0</xdr:rowOff>
    </xdr:to>
    <xdr:sp macro="" textlink="">
      <xdr:nvSpPr>
        <xdr:cNvPr id="6" name="Text Box 70">
          <a:extLst>
            <a:ext uri="{FF2B5EF4-FFF2-40B4-BE49-F238E27FC236}">
              <a16:creationId xmlns:a16="http://schemas.microsoft.com/office/drawing/2014/main" id="{CC0D2A9B-3928-41F2-A10A-D17E2786D6A1}"/>
            </a:ext>
          </a:extLst>
        </xdr:cNvPr>
        <xdr:cNvSpPr txBox="1">
          <a:spLocks noChangeArrowheads="1"/>
        </xdr:cNvSpPr>
      </xdr:nvSpPr>
      <xdr:spPr bwMode="auto">
        <a:xfrm>
          <a:off x="726948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10</xdr:row>
      <xdr:rowOff>0</xdr:rowOff>
    </xdr:from>
    <xdr:to>
      <xdr:col>4</xdr:col>
      <xdr:colOff>0</xdr:colOff>
      <xdr:row>10</xdr:row>
      <xdr:rowOff>0</xdr:rowOff>
    </xdr:to>
    <xdr:sp macro="" textlink="">
      <xdr:nvSpPr>
        <xdr:cNvPr id="7" name="Text Box 71">
          <a:extLst>
            <a:ext uri="{FF2B5EF4-FFF2-40B4-BE49-F238E27FC236}">
              <a16:creationId xmlns:a16="http://schemas.microsoft.com/office/drawing/2014/main" id="{31064959-2ABD-48DA-8FDB-38E9B5E01871}"/>
            </a:ext>
          </a:extLst>
        </xdr:cNvPr>
        <xdr:cNvSpPr txBox="1">
          <a:spLocks noChangeArrowheads="1"/>
        </xdr:cNvSpPr>
      </xdr:nvSpPr>
      <xdr:spPr bwMode="auto">
        <a:xfrm>
          <a:off x="726948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10</xdr:row>
      <xdr:rowOff>0</xdr:rowOff>
    </xdr:from>
    <xdr:to>
      <xdr:col>4</xdr:col>
      <xdr:colOff>0</xdr:colOff>
      <xdr:row>10</xdr:row>
      <xdr:rowOff>0</xdr:rowOff>
    </xdr:to>
    <xdr:sp macro="" textlink="">
      <xdr:nvSpPr>
        <xdr:cNvPr id="8" name="Text Box 72">
          <a:extLst>
            <a:ext uri="{FF2B5EF4-FFF2-40B4-BE49-F238E27FC236}">
              <a16:creationId xmlns:a16="http://schemas.microsoft.com/office/drawing/2014/main" id="{9BBAD6FD-A83E-4CB3-90D7-1230AF893AB9}"/>
            </a:ext>
          </a:extLst>
        </xdr:cNvPr>
        <xdr:cNvSpPr txBox="1">
          <a:spLocks noChangeArrowheads="1"/>
        </xdr:cNvSpPr>
      </xdr:nvSpPr>
      <xdr:spPr bwMode="auto">
        <a:xfrm>
          <a:off x="726948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10</xdr:row>
      <xdr:rowOff>0</xdr:rowOff>
    </xdr:from>
    <xdr:to>
      <xdr:col>4</xdr:col>
      <xdr:colOff>0</xdr:colOff>
      <xdr:row>10</xdr:row>
      <xdr:rowOff>0</xdr:rowOff>
    </xdr:to>
    <xdr:sp macro="" textlink="">
      <xdr:nvSpPr>
        <xdr:cNvPr id="9" name="Text Box 73">
          <a:extLst>
            <a:ext uri="{FF2B5EF4-FFF2-40B4-BE49-F238E27FC236}">
              <a16:creationId xmlns:a16="http://schemas.microsoft.com/office/drawing/2014/main" id="{C707E6A4-FD39-429E-A6D6-8C1BCB95672A}"/>
            </a:ext>
          </a:extLst>
        </xdr:cNvPr>
        <xdr:cNvSpPr txBox="1">
          <a:spLocks noChangeArrowheads="1"/>
        </xdr:cNvSpPr>
      </xdr:nvSpPr>
      <xdr:spPr bwMode="auto">
        <a:xfrm>
          <a:off x="726948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6</xdr:col>
      <xdr:colOff>338666</xdr:colOff>
      <xdr:row>5</xdr:row>
      <xdr:rowOff>28575</xdr:rowOff>
    </xdr:from>
    <xdr:to>
      <xdr:col>6</xdr:col>
      <xdr:colOff>970904</xdr:colOff>
      <xdr:row>5</xdr:row>
      <xdr:rowOff>287511</xdr:rowOff>
    </xdr:to>
    <xdr:sp macro="" textlink="">
      <xdr:nvSpPr>
        <xdr:cNvPr id="10" name="報表類別">
          <a:extLst>
            <a:ext uri="{FF2B5EF4-FFF2-40B4-BE49-F238E27FC236}">
              <a16:creationId xmlns:a16="http://schemas.microsoft.com/office/drawing/2014/main" id="{20F1C61B-4251-401F-8AC8-F2D179F58ED2}"/>
            </a:ext>
          </a:extLst>
        </xdr:cNvPr>
        <xdr:cNvSpPr>
          <a:spLocks noChangeArrowheads="1"/>
        </xdr:cNvSpPr>
      </xdr:nvSpPr>
      <xdr:spPr bwMode="auto">
        <a:xfrm>
          <a:off x="8911166" y="1171575"/>
          <a:ext cx="632238" cy="25893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19050">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r" rtl="0">
            <a:defRPr sz="1000"/>
          </a:pPr>
          <a:r>
            <a:rPr lang="zh-TW" altLang="en-US" sz="1200" b="0" i="0" u="none" strike="noStrike" baseline="0">
              <a:solidFill>
                <a:srgbClr val="000000"/>
              </a:solidFill>
              <a:latin typeface="標楷體"/>
              <a:ea typeface="標楷體"/>
            </a:rPr>
            <a:t>單位：個</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4</xdr:col>
      <xdr:colOff>0</xdr:colOff>
      <xdr:row>10</xdr:row>
      <xdr:rowOff>0</xdr:rowOff>
    </xdr:from>
    <xdr:to>
      <xdr:col>4</xdr:col>
      <xdr:colOff>0</xdr:colOff>
      <xdr:row>10</xdr:row>
      <xdr:rowOff>0</xdr:rowOff>
    </xdr:to>
    <xdr:sp macro="" textlink="">
      <xdr:nvSpPr>
        <xdr:cNvPr id="2" name="Text Box 1">
          <a:extLst>
            <a:ext uri="{FF2B5EF4-FFF2-40B4-BE49-F238E27FC236}">
              <a16:creationId xmlns:a16="http://schemas.microsoft.com/office/drawing/2014/main" id="{EAB589A8-254F-404B-BC51-967360DAA196}"/>
            </a:ext>
          </a:extLst>
        </xdr:cNvPr>
        <xdr:cNvSpPr txBox="1">
          <a:spLocks noChangeArrowheads="1"/>
        </xdr:cNvSpPr>
      </xdr:nvSpPr>
      <xdr:spPr bwMode="auto">
        <a:xfrm>
          <a:off x="726948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10</xdr:row>
      <xdr:rowOff>0</xdr:rowOff>
    </xdr:from>
    <xdr:to>
      <xdr:col>4</xdr:col>
      <xdr:colOff>0</xdr:colOff>
      <xdr:row>10</xdr:row>
      <xdr:rowOff>0</xdr:rowOff>
    </xdr:to>
    <xdr:sp macro="" textlink="">
      <xdr:nvSpPr>
        <xdr:cNvPr id="3" name="Text Box 2">
          <a:extLst>
            <a:ext uri="{FF2B5EF4-FFF2-40B4-BE49-F238E27FC236}">
              <a16:creationId xmlns:a16="http://schemas.microsoft.com/office/drawing/2014/main" id="{B60F5F66-DAF0-472C-AC6D-F013109935F5}"/>
            </a:ext>
          </a:extLst>
        </xdr:cNvPr>
        <xdr:cNvSpPr txBox="1">
          <a:spLocks noChangeArrowheads="1"/>
        </xdr:cNvSpPr>
      </xdr:nvSpPr>
      <xdr:spPr bwMode="auto">
        <a:xfrm>
          <a:off x="726948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10</xdr:row>
      <xdr:rowOff>0</xdr:rowOff>
    </xdr:from>
    <xdr:to>
      <xdr:col>4</xdr:col>
      <xdr:colOff>0</xdr:colOff>
      <xdr:row>10</xdr:row>
      <xdr:rowOff>0</xdr:rowOff>
    </xdr:to>
    <xdr:sp macro="" textlink="">
      <xdr:nvSpPr>
        <xdr:cNvPr id="4" name="Text Box 50">
          <a:extLst>
            <a:ext uri="{FF2B5EF4-FFF2-40B4-BE49-F238E27FC236}">
              <a16:creationId xmlns:a16="http://schemas.microsoft.com/office/drawing/2014/main" id="{BBA0B91B-D79C-40B7-85F7-0812CE981350}"/>
            </a:ext>
          </a:extLst>
        </xdr:cNvPr>
        <xdr:cNvSpPr txBox="1">
          <a:spLocks noChangeArrowheads="1"/>
        </xdr:cNvSpPr>
      </xdr:nvSpPr>
      <xdr:spPr bwMode="auto">
        <a:xfrm>
          <a:off x="726948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10</xdr:row>
      <xdr:rowOff>0</xdr:rowOff>
    </xdr:from>
    <xdr:to>
      <xdr:col>4</xdr:col>
      <xdr:colOff>0</xdr:colOff>
      <xdr:row>10</xdr:row>
      <xdr:rowOff>0</xdr:rowOff>
    </xdr:to>
    <xdr:sp macro="" textlink="">
      <xdr:nvSpPr>
        <xdr:cNvPr id="5" name="Text Box 51">
          <a:extLst>
            <a:ext uri="{FF2B5EF4-FFF2-40B4-BE49-F238E27FC236}">
              <a16:creationId xmlns:a16="http://schemas.microsoft.com/office/drawing/2014/main" id="{9624709C-8C63-4624-9750-9B05FB35B99F}"/>
            </a:ext>
          </a:extLst>
        </xdr:cNvPr>
        <xdr:cNvSpPr txBox="1">
          <a:spLocks noChangeArrowheads="1"/>
        </xdr:cNvSpPr>
      </xdr:nvSpPr>
      <xdr:spPr bwMode="auto">
        <a:xfrm>
          <a:off x="726948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10</xdr:row>
      <xdr:rowOff>0</xdr:rowOff>
    </xdr:from>
    <xdr:to>
      <xdr:col>4</xdr:col>
      <xdr:colOff>0</xdr:colOff>
      <xdr:row>10</xdr:row>
      <xdr:rowOff>0</xdr:rowOff>
    </xdr:to>
    <xdr:sp macro="" textlink="">
      <xdr:nvSpPr>
        <xdr:cNvPr id="6" name="Text Box 70">
          <a:extLst>
            <a:ext uri="{FF2B5EF4-FFF2-40B4-BE49-F238E27FC236}">
              <a16:creationId xmlns:a16="http://schemas.microsoft.com/office/drawing/2014/main" id="{83B341E0-05C1-4C2D-A7D8-DD0B755A9728}"/>
            </a:ext>
          </a:extLst>
        </xdr:cNvPr>
        <xdr:cNvSpPr txBox="1">
          <a:spLocks noChangeArrowheads="1"/>
        </xdr:cNvSpPr>
      </xdr:nvSpPr>
      <xdr:spPr bwMode="auto">
        <a:xfrm>
          <a:off x="726948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10</xdr:row>
      <xdr:rowOff>0</xdr:rowOff>
    </xdr:from>
    <xdr:to>
      <xdr:col>4</xdr:col>
      <xdr:colOff>0</xdr:colOff>
      <xdr:row>10</xdr:row>
      <xdr:rowOff>0</xdr:rowOff>
    </xdr:to>
    <xdr:sp macro="" textlink="">
      <xdr:nvSpPr>
        <xdr:cNvPr id="7" name="Text Box 71">
          <a:extLst>
            <a:ext uri="{FF2B5EF4-FFF2-40B4-BE49-F238E27FC236}">
              <a16:creationId xmlns:a16="http://schemas.microsoft.com/office/drawing/2014/main" id="{25AE544B-D0FD-40AF-A749-EE2B5C6BD4F9}"/>
            </a:ext>
          </a:extLst>
        </xdr:cNvPr>
        <xdr:cNvSpPr txBox="1">
          <a:spLocks noChangeArrowheads="1"/>
        </xdr:cNvSpPr>
      </xdr:nvSpPr>
      <xdr:spPr bwMode="auto">
        <a:xfrm>
          <a:off x="726948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10</xdr:row>
      <xdr:rowOff>0</xdr:rowOff>
    </xdr:from>
    <xdr:to>
      <xdr:col>4</xdr:col>
      <xdr:colOff>0</xdr:colOff>
      <xdr:row>10</xdr:row>
      <xdr:rowOff>0</xdr:rowOff>
    </xdr:to>
    <xdr:sp macro="" textlink="">
      <xdr:nvSpPr>
        <xdr:cNvPr id="8" name="Text Box 72">
          <a:extLst>
            <a:ext uri="{FF2B5EF4-FFF2-40B4-BE49-F238E27FC236}">
              <a16:creationId xmlns:a16="http://schemas.microsoft.com/office/drawing/2014/main" id="{66E289BC-7AB3-4F37-9068-07163B6440AB}"/>
            </a:ext>
          </a:extLst>
        </xdr:cNvPr>
        <xdr:cNvSpPr txBox="1">
          <a:spLocks noChangeArrowheads="1"/>
        </xdr:cNvSpPr>
      </xdr:nvSpPr>
      <xdr:spPr bwMode="auto">
        <a:xfrm>
          <a:off x="726948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10</xdr:row>
      <xdr:rowOff>0</xdr:rowOff>
    </xdr:from>
    <xdr:to>
      <xdr:col>4</xdr:col>
      <xdr:colOff>0</xdr:colOff>
      <xdr:row>10</xdr:row>
      <xdr:rowOff>0</xdr:rowOff>
    </xdr:to>
    <xdr:sp macro="" textlink="">
      <xdr:nvSpPr>
        <xdr:cNvPr id="9" name="Text Box 73">
          <a:extLst>
            <a:ext uri="{FF2B5EF4-FFF2-40B4-BE49-F238E27FC236}">
              <a16:creationId xmlns:a16="http://schemas.microsoft.com/office/drawing/2014/main" id="{C6D7AEF4-6518-40D6-AF65-7E02338C379D}"/>
            </a:ext>
          </a:extLst>
        </xdr:cNvPr>
        <xdr:cNvSpPr txBox="1">
          <a:spLocks noChangeArrowheads="1"/>
        </xdr:cNvSpPr>
      </xdr:nvSpPr>
      <xdr:spPr bwMode="auto">
        <a:xfrm>
          <a:off x="726948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6</xdr:col>
      <xdr:colOff>338666</xdr:colOff>
      <xdr:row>5</xdr:row>
      <xdr:rowOff>28575</xdr:rowOff>
    </xdr:from>
    <xdr:to>
      <xdr:col>6</xdr:col>
      <xdr:colOff>970904</xdr:colOff>
      <xdr:row>5</xdr:row>
      <xdr:rowOff>287511</xdr:rowOff>
    </xdr:to>
    <xdr:sp macro="" textlink="">
      <xdr:nvSpPr>
        <xdr:cNvPr id="10" name="報表類別">
          <a:extLst>
            <a:ext uri="{FF2B5EF4-FFF2-40B4-BE49-F238E27FC236}">
              <a16:creationId xmlns:a16="http://schemas.microsoft.com/office/drawing/2014/main" id="{658BDC0A-C778-4233-8530-F0DA03D0C915}"/>
            </a:ext>
          </a:extLst>
        </xdr:cNvPr>
        <xdr:cNvSpPr>
          <a:spLocks noChangeArrowheads="1"/>
        </xdr:cNvSpPr>
      </xdr:nvSpPr>
      <xdr:spPr bwMode="auto">
        <a:xfrm>
          <a:off x="8911166" y="1171575"/>
          <a:ext cx="632238" cy="25893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19050">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r" rtl="0">
            <a:defRPr sz="1000"/>
          </a:pPr>
          <a:r>
            <a:rPr lang="zh-TW" altLang="en-US" sz="1200" b="0" i="0" u="none" strike="noStrike" baseline="0">
              <a:solidFill>
                <a:srgbClr val="000000"/>
              </a:solidFill>
              <a:latin typeface="標楷體"/>
              <a:ea typeface="標楷體"/>
            </a:rPr>
            <a:t>單位：個</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4</xdr:col>
      <xdr:colOff>0</xdr:colOff>
      <xdr:row>13</xdr:row>
      <xdr:rowOff>0</xdr:rowOff>
    </xdr:from>
    <xdr:to>
      <xdr:col>4</xdr:col>
      <xdr:colOff>0</xdr:colOff>
      <xdr:row>13</xdr:row>
      <xdr:rowOff>0</xdr:rowOff>
    </xdr:to>
    <xdr:sp macro="" textlink="">
      <xdr:nvSpPr>
        <xdr:cNvPr id="2" name="Text Box 1">
          <a:extLst>
            <a:ext uri="{FF2B5EF4-FFF2-40B4-BE49-F238E27FC236}">
              <a16:creationId xmlns:a16="http://schemas.microsoft.com/office/drawing/2014/main" id="{13DEF1D4-EF40-4E4D-9E6C-577B180ED85F}"/>
            </a:ext>
          </a:extLst>
        </xdr:cNvPr>
        <xdr:cNvSpPr txBox="1">
          <a:spLocks noChangeArrowheads="1"/>
        </xdr:cNvSpPr>
      </xdr:nvSpPr>
      <xdr:spPr bwMode="auto">
        <a:xfrm>
          <a:off x="5128260" y="46558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3" name="Text Box 2">
          <a:extLst>
            <a:ext uri="{FF2B5EF4-FFF2-40B4-BE49-F238E27FC236}">
              <a16:creationId xmlns:a16="http://schemas.microsoft.com/office/drawing/2014/main" id="{EE587F84-B710-4A25-A57C-28EFCD1D97C8}"/>
            </a:ext>
          </a:extLst>
        </xdr:cNvPr>
        <xdr:cNvSpPr txBox="1">
          <a:spLocks noChangeArrowheads="1"/>
        </xdr:cNvSpPr>
      </xdr:nvSpPr>
      <xdr:spPr bwMode="auto">
        <a:xfrm>
          <a:off x="5128260" y="46558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4" name="Text Box 50">
          <a:extLst>
            <a:ext uri="{FF2B5EF4-FFF2-40B4-BE49-F238E27FC236}">
              <a16:creationId xmlns:a16="http://schemas.microsoft.com/office/drawing/2014/main" id="{5E38724C-DA9F-4478-A3A2-D0A76710EC99}"/>
            </a:ext>
          </a:extLst>
        </xdr:cNvPr>
        <xdr:cNvSpPr txBox="1">
          <a:spLocks noChangeArrowheads="1"/>
        </xdr:cNvSpPr>
      </xdr:nvSpPr>
      <xdr:spPr bwMode="auto">
        <a:xfrm>
          <a:off x="5128260" y="46558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5" name="Text Box 51">
          <a:extLst>
            <a:ext uri="{FF2B5EF4-FFF2-40B4-BE49-F238E27FC236}">
              <a16:creationId xmlns:a16="http://schemas.microsoft.com/office/drawing/2014/main" id="{48B76676-83BC-4737-84AC-FFC363AFE2B2}"/>
            </a:ext>
          </a:extLst>
        </xdr:cNvPr>
        <xdr:cNvSpPr txBox="1">
          <a:spLocks noChangeArrowheads="1"/>
        </xdr:cNvSpPr>
      </xdr:nvSpPr>
      <xdr:spPr bwMode="auto">
        <a:xfrm>
          <a:off x="5128260" y="46558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6" name="Text Box 70">
          <a:extLst>
            <a:ext uri="{FF2B5EF4-FFF2-40B4-BE49-F238E27FC236}">
              <a16:creationId xmlns:a16="http://schemas.microsoft.com/office/drawing/2014/main" id="{0F95FC0B-1202-4157-9D01-68E34B0A4DD8}"/>
            </a:ext>
          </a:extLst>
        </xdr:cNvPr>
        <xdr:cNvSpPr txBox="1">
          <a:spLocks noChangeArrowheads="1"/>
        </xdr:cNvSpPr>
      </xdr:nvSpPr>
      <xdr:spPr bwMode="auto">
        <a:xfrm>
          <a:off x="5128260" y="46558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7" name="Text Box 71">
          <a:extLst>
            <a:ext uri="{FF2B5EF4-FFF2-40B4-BE49-F238E27FC236}">
              <a16:creationId xmlns:a16="http://schemas.microsoft.com/office/drawing/2014/main" id="{C47DF1A7-8496-4055-AF26-A3874F587F61}"/>
            </a:ext>
          </a:extLst>
        </xdr:cNvPr>
        <xdr:cNvSpPr txBox="1">
          <a:spLocks noChangeArrowheads="1"/>
        </xdr:cNvSpPr>
      </xdr:nvSpPr>
      <xdr:spPr bwMode="auto">
        <a:xfrm>
          <a:off x="5128260" y="46558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8" name="Text Box 72">
          <a:extLst>
            <a:ext uri="{FF2B5EF4-FFF2-40B4-BE49-F238E27FC236}">
              <a16:creationId xmlns:a16="http://schemas.microsoft.com/office/drawing/2014/main" id="{D055F69A-D794-46AE-A0D6-5120C40666EB}"/>
            </a:ext>
          </a:extLst>
        </xdr:cNvPr>
        <xdr:cNvSpPr txBox="1">
          <a:spLocks noChangeArrowheads="1"/>
        </xdr:cNvSpPr>
      </xdr:nvSpPr>
      <xdr:spPr bwMode="auto">
        <a:xfrm>
          <a:off x="5128260" y="46558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9" name="Text Box 73">
          <a:extLst>
            <a:ext uri="{FF2B5EF4-FFF2-40B4-BE49-F238E27FC236}">
              <a16:creationId xmlns:a16="http://schemas.microsoft.com/office/drawing/2014/main" id="{BE3B7099-24EA-4E35-A49D-2C09CD42DDE4}"/>
            </a:ext>
          </a:extLst>
        </xdr:cNvPr>
        <xdr:cNvSpPr txBox="1">
          <a:spLocks noChangeArrowheads="1"/>
        </xdr:cNvSpPr>
      </xdr:nvSpPr>
      <xdr:spPr bwMode="auto">
        <a:xfrm>
          <a:off x="5128260" y="46558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6</xdr:col>
      <xdr:colOff>190500</xdr:colOff>
      <xdr:row>5</xdr:row>
      <xdr:rowOff>13607</xdr:rowOff>
    </xdr:from>
    <xdr:to>
      <xdr:col>7</xdr:col>
      <xdr:colOff>1377662</xdr:colOff>
      <xdr:row>5</xdr:row>
      <xdr:rowOff>278566</xdr:rowOff>
    </xdr:to>
    <xdr:sp macro="" textlink="">
      <xdr:nvSpPr>
        <xdr:cNvPr id="10" name="報表類別">
          <a:extLst>
            <a:ext uri="{FF2B5EF4-FFF2-40B4-BE49-F238E27FC236}">
              <a16:creationId xmlns:a16="http://schemas.microsoft.com/office/drawing/2014/main" id="{98AA6BAE-EF0B-4F71-AFB2-773A3515EC60}"/>
            </a:ext>
          </a:extLst>
        </xdr:cNvPr>
        <xdr:cNvSpPr>
          <a:spLocks noChangeArrowheads="1"/>
        </xdr:cNvSpPr>
      </xdr:nvSpPr>
      <xdr:spPr bwMode="auto">
        <a:xfrm>
          <a:off x="8016240" y="1156607"/>
          <a:ext cx="2505422" cy="2649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19050">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r" rtl="0">
            <a:defRPr sz="1000"/>
          </a:pPr>
          <a:r>
            <a:rPr lang="zh-TW" altLang="en-US" sz="1200" b="0" i="0" u="none" strike="noStrike" baseline="0">
              <a:solidFill>
                <a:sysClr val="windowText" lastClr="000000"/>
              </a:solidFill>
              <a:latin typeface="標楷體"/>
              <a:ea typeface="標楷體"/>
            </a:rPr>
            <a:t>單位：個</a:t>
          </a: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USER\Desktop\&#32113;&#35336;&#24180;&#22577;\113&#24180;1&#26376;&#33267;11&#26376;&#32113;&#35336;&#36039;&#26009;&#30332;&#24067;1131223.xlsx" TargetMode="External"/><Relationship Id="rId1" Type="http://schemas.openxmlformats.org/officeDocument/2006/relationships/externalLinkPath" Target="113&#24180;1&#26376;&#33267;11&#26376;&#32113;&#35336;&#36039;&#26009;&#30332;&#24067;1131223.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USER\Desktop\&#32113;&#35336;&#24180;&#22577;\114&#24180;&#33274;&#26481;&#32291;&#26481;&#27827;&#37129;&#20844;&#25152;&#32113;&#35336;&#36039;&#26009;&#30332;&#24067;(1-11&#26376;&#20221;).xlsx" TargetMode="External"/><Relationship Id="rId1" Type="http://schemas.openxmlformats.org/officeDocument/2006/relationships/externalLinkPath" Target="114&#24180;&#33274;&#26481;&#32291;&#26481;&#27827;&#37129;&#20844;&#25152;&#32113;&#35336;&#36039;&#26009;&#30332;&#24067;(1-11&#26376;&#202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預告統計資料發布時間表"/>
      <sheetName val="公庫收支月報"/>
      <sheetName val="資源回收成果統計"/>
      <sheetName val="一般垃圾及廚餘清理狀況"/>
      <sheetName val="停車位概況-都市計畫區內路外"/>
      <sheetName val="停車位概況-都市計畫區外路外"/>
      <sheetName val="停車位概況-路邊停車位"/>
      <sheetName val="停車位概況-區內路外身心障礙者專用停車位"/>
      <sheetName val="停車位概況-區外路外身心障礙者專用停車位"/>
      <sheetName val="停車位概況-路邊身心障礙者專用停車位"/>
      <sheetName val="停車位概況-區內路外電動車專用停車位"/>
      <sheetName val="停車位概況-區外路外電動車專用停車位"/>
      <sheetName val="停車位概況-路邊電動車專用停車位"/>
      <sheetName val="列冊需關懷獨居老人人數及服務概況"/>
      <sheetName val="推行社區發展工作概況"/>
      <sheetName val="環保人員概況"/>
      <sheetName val="垃圾處理場(廠)及垃圾回收清除車輛統計"/>
      <sheetName val="環境保護預算概況"/>
      <sheetName val="環境保護決算概況"/>
      <sheetName val="治山防災整體治理工程"/>
      <sheetName val="辦理調解業務概況"/>
      <sheetName val="調解委員會組織概況"/>
      <sheetName val="辦理調解方式概況"/>
      <sheetName val="宗教財團法人概況"/>
      <sheetName val="寺廟登記概況"/>
      <sheetName val="教會（堂）概況"/>
      <sheetName val="宗教團體興辦公益慈善及社會教化事業概況"/>
      <sheetName val="公墓設施使用概況"/>
      <sheetName val="骨灰(骸)存放設施使用概況"/>
      <sheetName val="殯葬管理業務概況"/>
      <sheetName val="殯儀館設施概況"/>
      <sheetName val="火化場設施概況"/>
      <sheetName val="公共造產成果概況"/>
      <sheetName val="農路改善及維護工程"/>
      <sheetName val="都市計畫區域內公共工程實施數量"/>
      <sheetName val="都市計畫公共設施用地已取得面積"/>
      <sheetName val="都市計畫公共設施用地已闢建面積"/>
      <sheetName val="都市計畫區域內現有已開闢道路長度及面積暨橋梁座數、自行車道長度"/>
      <sheetName val="農耕土地面積"/>
      <sheetName val="有效農機使用證之農機數量"/>
      <sheetName val="天然災害水土保持設施損失情形"/>
      <sheetName val="漁業從業人數"/>
      <sheetName val="漁戶數及漁戶人口數"/>
      <sheetName val="鄉庫收支月報表(112年12月)"/>
      <sheetName val="鄉庫收支月報表(113年1月)"/>
      <sheetName val="鄉庫收支月報表(113年2月)"/>
      <sheetName val="鄉庫收支月報表(113年3月)"/>
      <sheetName val="鄉庫收支月報表(113年4月)"/>
      <sheetName val="鄉庫收支月報表(113年5月)"/>
      <sheetName val="鄉庫收支月報表(113年6月)"/>
      <sheetName val="鄉庫收支月報表(113年7月)"/>
      <sheetName val="鄉庫收支月報表(113年8月)"/>
      <sheetName val="鄉庫收支月報表(113年9月)"/>
      <sheetName val="鄉庫收支月報表(113年10月)"/>
      <sheetName val="鄉庫收支月報表(113年11月)"/>
      <sheetName val="資源回收成果統計(112年12月)"/>
      <sheetName val="資源回收成果統計(113年1月)"/>
      <sheetName val="資源回收成果統計(113年2月)"/>
      <sheetName val="資源回收成果統計(113年3月)"/>
      <sheetName val="資源回收成果統計(113年4月)"/>
      <sheetName val="資源回收成果統計(113年5月)"/>
      <sheetName val="資源回收成果統計(113年6月)"/>
      <sheetName val="資源回收成果統計(113年7月)"/>
      <sheetName val="資源回收成果統計(113年8月)"/>
      <sheetName val="資源回收成果統計(113年9月)"/>
      <sheetName val="資源回收成果統計(113年10月)"/>
      <sheetName val="資源回收成果統計(113年11月)"/>
      <sheetName val="一般垃圾及廚餘清理狀況(112年12月)"/>
      <sheetName val="一般垃圾及廚餘清理狀況(113年1月)"/>
      <sheetName val="一般垃圾及廚餘清理狀況(113年2月)"/>
      <sheetName val="一般垃圾及廚餘清理狀況(113年3月)"/>
      <sheetName val="一般垃圾及廚餘清理狀況(113年4月)"/>
      <sheetName val="一般垃圾及廚餘清理狀況(113年5月)"/>
      <sheetName val="一般垃圾及廚餘清理狀況(113年6月)"/>
      <sheetName val="一般垃圾及廚餘清理狀況(113年7月)"/>
      <sheetName val="一般垃圾及廚餘清理狀況(113年8月)"/>
      <sheetName val="一般垃圾及廚餘清理狀況(113年9月)"/>
      <sheetName val="一般垃圾及廚餘清理狀況(113年10月)"/>
      <sheetName val="一般垃圾及廚餘清理狀況(113年11月)"/>
      <sheetName val="停車位概況－都市計畫區內路外(112年第4季)"/>
      <sheetName val="停車位概況－都市計畫區內路外(113年第1季)"/>
      <sheetName val="停車位概況－都市計畫區內路外(113年第2季)"/>
      <sheetName val="停車位概況－都市計畫區內路外(113年第3季)"/>
      <sheetName val="停車位概況－都市計畫區外路外(112年第4季)"/>
      <sheetName val="停車位概況－都市計畫區外路外(113年第1季)"/>
      <sheetName val="停車位概況－都市計畫區外路外(113年第2季)"/>
      <sheetName val="停車位概況－都市計畫區外路外(113年第3季)"/>
      <sheetName val="停車位概況－路邊停車位(112年第4季)"/>
      <sheetName val="停車位概況－路邊停車位(113年第1季)"/>
      <sheetName val="停車位概況－路邊停車位(113年第2季)"/>
      <sheetName val="停車位概況－路邊停車位(113年第3季)"/>
      <sheetName val="停車位概況－區內路外身心障礙者專用停車位(112年第4季)"/>
      <sheetName val="停車位概況－區內路外身心障礙者專用停車位(113年第1季)"/>
      <sheetName val="停車位概況－區內路外身心障礙者專用停車位(113年第2季)"/>
      <sheetName val="停車位概況－區內路外身心障礙者專用停車位(113年第3季)"/>
      <sheetName val="停車位概況－區外路外身心障礙者專用停車位(112年第4季)"/>
      <sheetName val="停車位概況－區外路外身心障礙者專用停車位(113年第1季)"/>
      <sheetName val="停車位概況－區外路外身心障礙者專用停車位(113年第2季)"/>
      <sheetName val="停車位概況－區外路外身心障礙者專用停車位(113年第3季)"/>
      <sheetName val="停車位概況－路邊身心障礙者專用停車位(112年第4季)"/>
      <sheetName val="停車位概況－路邊身心障礙者專用停車位(113年第1季)"/>
      <sheetName val="停車位概況－路邊身心障礙者專用停車位(113年第2季)"/>
      <sheetName val="停車位概況－路邊身心障礙者專用停車位(113年第3季)"/>
      <sheetName val="停車位概況－區內路外電動車專用停車位(112年第4季)"/>
      <sheetName val="停車位概況－區內路外電動車專用停車位(113年第1季)"/>
      <sheetName val="停車位概況－區內路外電動車專用停車位(113年第2季)"/>
      <sheetName val="停車位概況－區內路外電動車專用停車位(113年第3季)"/>
      <sheetName val="停車位概況－區外路外電動車專用停車位(112年第4季)"/>
      <sheetName val="停車位概況－區外路外電動車專用停車位(113年第1季)"/>
      <sheetName val="停車位概況－區外路外電動車專用停車位(113年第2季)"/>
      <sheetName val="停車位概況－區外路外電動車專用停車位(113年第3季)"/>
      <sheetName val="停車位概況－路邊電動車專用停車位(112年第4季)"/>
      <sheetName val="停車位概況－路邊電動車專用停車位(113年第1季)"/>
      <sheetName val="停車位概況－路邊電動車專用停車位(113年第2季)"/>
      <sheetName val="停車位概況－路邊電動車專用停車位(113年第3季)"/>
      <sheetName val="列冊需關懷獨居老人人數及服務概況(112年第4季)"/>
      <sheetName val="獨居老人服務概況(113年第1季)"/>
      <sheetName val="獨居老人服務概況(113年第2季)"/>
      <sheetName val="獨居老人服務概況(113年第3季)"/>
      <sheetName val="推行社區發展工作概況(112年)"/>
      <sheetName val="環保人員概況表一"/>
      <sheetName val="環保人員概況表二"/>
      <sheetName val="環保人員概況表三"/>
      <sheetName val="環保人員概況表一 (113上)"/>
      <sheetName val="環保人員概況表二 (113上)"/>
      <sheetName val="環保人員概況表三 (113上)"/>
      <sheetName val="垃圾處理場(廠)及垃圾回收清除車輛(112年下半年)"/>
      <sheetName val="垃圾處理場(廠)及垃圾回收清除車輛(113年上半年)"/>
      <sheetName val="環境保護預算 "/>
      <sheetName val="環境保護預算(續1) "/>
      <sheetName val="環境保護預算(續2) "/>
      <sheetName val="環境保護預算(續3) "/>
      <sheetName val="環境保護決算"/>
      <sheetName val="環境保護決算(續1)"/>
      <sheetName val="環境保護決算(續2)"/>
      <sheetName val="環境保護決算(續3)"/>
      <sheetName val="治山防災整體治理工程."/>
      <sheetName val="治山防災整體治理工程-續"/>
      <sheetName val="辦理調解業務概況."/>
      <sheetName val="調解委員會組織概況."/>
      <sheetName val="辦理調解方式概況."/>
      <sheetName val="宗教財團法人概況 "/>
      <sheetName val="寺廟登記概況."/>
      <sheetName val="教會(堂)概況."/>
      <sheetName val="宗教團體興辦公益慈善及社會教化事業概況."/>
      <sheetName val="公墓設施概況"/>
      <sheetName val="骨灰(骸)存放設施概況"/>
      <sheetName val="殯葬管理業務概況."/>
      <sheetName val="殯儀館設施概況."/>
      <sheetName val="火化場設施概況."/>
      <sheetName val="公共造產成果概況."/>
      <sheetName val="都市計畫區域內公共工程實施數量."/>
      <sheetName val="都市計畫公共設施用地已取得面積."/>
      <sheetName val="都市計畫公共設施用地已闢建面積."/>
      <sheetName val="都市計畫區域內現有已開闢道路長度及面積暨橋梁座數、自行."/>
      <sheetName val="農耕土地面積."/>
      <sheetName val="有效農機使用證之農機數量."/>
      <sheetName val="天然災害水土保持設施損失情形."/>
      <sheetName val="漁業從業人數."/>
      <sheetName val="漁業從業人數-續"/>
      <sheetName val="漁戶數及漁戶人口數."/>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row r="9">
          <cell r="I9">
            <v>2880346</v>
          </cell>
        </row>
      </sheetData>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預告統計資料發布時間表"/>
      <sheetName val="鄉庫收支月報表(113年12月)"/>
      <sheetName val="鄉庫收支月報表(114年1月)"/>
      <sheetName val="鄉庫收支月報表(114年2月)"/>
      <sheetName val="鄉庫收支月報表(114年3月)"/>
      <sheetName val="鄉庫收支月報表(114年4月)"/>
      <sheetName val="鄉庫收支月報表(114年5月)"/>
      <sheetName val="鄉庫收支月報表(114年6月)"/>
      <sheetName val="鄉庫收支月報表(114年7月)"/>
      <sheetName val="鄉庫收支月報表(114年8月)"/>
      <sheetName val="鄉庫收支月報表(114年9月)"/>
      <sheetName val="鄉庫收支月報表(114年10月)"/>
      <sheetName val="鄉庫收支月報表(114年11月)"/>
      <sheetName val="資源回收成果統計(113年12月)"/>
      <sheetName val="資源回收成果統計(114年1月)"/>
      <sheetName val="資源回收成果統計(114年2月)"/>
      <sheetName val="資源回收成果統計(114年3月)"/>
      <sheetName val="資源回收成果統計(114年4月)"/>
      <sheetName val="資源回收成果統計(114年5月)"/>
      <sheetName val="資源回收成果統計(114年6月)"/>
      <sheetName val="資源回收成果統計(114年7月)"/>
      <sheetName val="資源回收成果統計(114年8月)"/>
      <sheetName val="資源回收成果統計(114年9月)"/>
      <sheetName val="資源回收成果統計(114年10月)"/>
      <sheetName val="資源回收成果統計(114年11月)"/>
      <sheetName val="一般垃圾及廚餘清理狀況(113年12月)"/>
      <sheetName val="一般垃圾及廚餘清理狀況(114年1月)"/>
      <sheetName val="一般垃圾及廚餘清理狀況(114年2月)"/>
      <sheetName val="一般垃圾及廚餘清理狀況(114年3月)"/>
      <sheetName val="一般垃圾及廚餘清理狀況(114年4月)"/>
      <sheetName val="一般垃圾及廚餘清理狀況(114年5月)"/>
      <sheetName val="一般垃圾及廚餘清理狀況(114年6月)"/>
      <sheetName val="一般垃圾及廚餘清理狀況(114年7月)"/>
      <sheetName val="一般垃圾及廚餘清理狀況(114年8月)"/>
      <sheetName val="一般垃圾及廚餘清理狀況(114年9月)"/>
      <sheetName val="一般垃圾及廚餘清理狀況(114年10月)"/>
      <sheetName val="一般垃圾及廚餘清理狀況(114年11月)"/>
      <sheetName val="停車位概況－都市計畫區內路外(113年第4季)"/>
      <sheetName val="停車位概況－都市計畫區外路外(113年第4季)"/>
      <sheetName val="路外停車位概況(114年第1季)"/>
      <sheetName val="路外停車位概況(114年第2季)"/>
      <sheetName val="路外停車位概況(114年第3季)"/>
      <sheetName val="停車位概況－路邊停車位(113年第4季)"/>
      <sheetName val="路邊停車位概況(114年第1季)"/>
      <sheetName val="路邊停車位概況(114年第2季)"/>
      <sheetName val="路邊停車位概況(114年第3季)"/>
      <sheetName val="停車位概況－區內路外身心障礙者專用停車位(113年第4季)"/>
      <sheetName val="停車位概況－區外路外身心障礙者專用停車位(113年第4季)"/>
      <sheetName val="路外停車位概況-身心障礙(114年第1季)"/>
      <sheetName val="路外停車位概況-身心障礙(114年第2季)"/>
      <sheetName val="路外停車位概況-身心障礙(114年第3季)"/>
      <sheetName val="停車位概況－路邊身心障礙者專用停車位(113年第4季)"/>
      <sheetName val="路邊停車位概況-身心障礙(114年第1季)"/>
      <sheetName val="路邊停車位概況-身心障礙(114年第2季)"/>
      <sheetName val="路邊停車位概況-身心障礙(114年第3季)"/>
      <sheetName val="停車位概況－區內路外電動車專用停車位(113年第4季)"/>
      <sheetName val="停車位概況－區外路外電動車專用停車位(113年第4季)"/>
      <sheetName val="路外停車位概況-電動汽車(114年第1季)"/>
      <sheetName val="路外停車位概況-電動汽車(114年第2季)"/>
      <sheetName val="路外停車位概況-電動汽車(114年第3季)"/>
      <sheetName val="停車位概況－路邊電動車專用停車位(113年第4季)"/>
      <sheetName val="路邊停車位概況-電動汽車(114年第1季)"/>
      <sheetName val="路邊停車位概況-電動汽車(114年第2季)"/>
      <sheetName val="路邊停車位概況-電動汽車(114年第3季)"/>
      <sheetName val="孕婦及育有六歲以下兒童者(114年第1季)"/>
      <sheetName val="孕婦及育有六歲以下兒童者(114年第2季)"/>
      <sheetName val="孕婦及育有六歲以下兒童者(114年第3季)"/>
      <sheetName val="獨居老人服務概況(113年第4季)"/>
      <sheetName val="獨居老人服務概況(114年第1季)"/>
      <sheetName val="獨居老人服務概況114年第1季"/>
      <sheetName val="獨居老人服務概況114年第2季"/>
      <sheetName val="獨居老人服務概況114年第3季"/>
      <sheetName val="推行社區發展工作概況(113年)"/>
      <sheetName val="環保人員概況表一 (113下)"/>
      <sheetName val="環保人員概況表二 (113下)"/>
      <sheetName val="環保人員概況表三 (113下)"/>
      <sheetName val="環保人員概況(114上)"/>
      <sheetName val="垃圾處理場(廠)及垃圾回收清除車輛(113年下半年)"/>
      <sheetName val="臺東縣東河鄉垃圾回收清除車輛數(114上)"/>
      <sheetName val="臺東縣東河鄉垃圾處理場(廠)數(114上)"/>
      <sheetName val="環境保護預算概況(114)"/>
      <sheetName val="環境保護決算概況"/>
      <sheetName val="環境保護決算概況(113)"/>
      <sheetName val="治山防災"/>
      <sheetName val="治山防災-續"/>
      <sheetName val="調解業務概況"/>
      <sheetName val="調解委員會組織概況"/>
      <sheetName val="辦理調解方式概況"/>
      <sheetName val="宗教財團法人概況 "/>
      <sheetName val="寺廟登記概況"/>
      <sheetName val="教會(堂)概況"/>
      <sheetName val="宗教團體興辦公益慈善及社會教化事業概況"/>
      <sheetName val="公墓設施概況"/>
      <sheetName val="骨灰(骸)存放設施概況"/>
      <sheetName val="骨灰(骸)存放設施概況(修正表)"/>
      <sheetName val="殯葬管理業務概況"/>
      <sheetName val="殯儀館設施概況"/>
      <sheetName val="火化場設施概況"/>
      <sheetName val="公共造產成果概況"/>
      <sheetName val="農路改善"/>
      <sheetName val="都市計畫區域內公共工程實施數量."/>
      <sheetName val="都市計畫公共設施用地已取得面積."/>
      <sheetName val="都市計畫公共設施用地已闢建面積."/>
      <sheetName val="都市計畫區域內現有已開闢道路長度及面積暨橋梁座數、自行."/>
      <sheetName val="農耕土地面積."/>
      <sheetName val="有效農機使用證之農機數量."/>
      <sheetName val="天然災害"/>
      <sheetName val="漁業從業人數."/>
      <sheetName val="漁業從業人數-續"/>
      <sheetName val="漁戶數及漁戶人口數."/>
      <sheetName val="鄉庫收支月報表(113年11月)"/>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9">
          <cell r="I9">
            <v>3607868</v>
          </cell>
          <cell r="K9">
            <v>0</v>
          </cell>
        </row>
        <row r="10">
          <cell r="I10">
            <v>507850</v>
          </cell>
          <cell r="K10">
            <v>0</v>
          </cell>
        </row>
        <row r="11">
          <cell r="I11">
            <v>21563</v>
          </cell>
          <cell r="K11">
            <v>0</v>
          </cell>
        </row>
        <row r="12">
          <cell r="I12">
            <v>1162210</v>
          </cell>
          <cell r="K12">
            <v>0</v>
          </cell>
        </row>
        <row r="14">
          <cell r="I14">
            <v>0</v>
          </cell>
          <cell r="K14">
            <v>0</v>
          </cell>
        </row>
        <row r="15">
          <cell r="I15">
            <v>821484</v>
          </cell>
          <cell r="K15">
            <v>0</v>
          </cell>
        </row>
        <row r="16">
          <cell r="I16">
            <v>173394170</v>
          </cell>
          <cell r="K16">
            <v>0</v>
          </cell>
        </row>
        <row r="17">
          <cell r="I17">
            <v>0</v>
          </cell>
          <cell r="K17">
            <v>0</v>
          </cell>
        </row>
        <row r="18">
          <cell r="I18">
            <v>0</v>
          </cell>
          <cell r="K18">
            <v>0</v>
          </cell>
        </row>
        <row r="19">
          <cell r="I19">
            <v>377547</v>
          </cell>
          <cell r="K19">
            <v>0</v>
          </cell>
        </row>
        <row r="20">
          <cell r="I20">
            <v>6422646</v>
          </cell>
          <cell r="K20">
            <v>0</v>
          </cell>
        </row>
        <row r="21">
          <cell r="I21">
            <v>0</v>
          </cell>
          <cell r="K21">
            <v>0</v>
          </cell>
        </row>
        <row r="23">
          <cell r="I23">
            <v>676528</v>
          </cell>
          <cell r="K23">
            <v>0</v>
          </cell>
        </row>
        <row r="24">
          <cell r="I24">
            <v>0</v>
          </cell>
          <cell r="K24">
            <v>0</v>
          </cell>
        </row>
        <row r="26">
          <cell r="I26">
            <v>0</v>
          </cell>
          <cell r="K26">
            <v>0</v>
          </cell>
        </row>
        <row r="27">
          <cell r="I27">
            <v>0</v>
          </cell>
          <cell r="K27">
            <v>0</v>
          </cell>
        </row>
        <row r="28">
          <cell r="I28">
            <v>0</v>
          </cell>
          <cell r="K28">
            <v>0</v>
          </cell>
        </row>
        <row r="32">
          <cell r="I32">
            <v>64286357</v>
          </cell>
          <cell r="K32">
            <v>60413143</v>
          </cell>
        </row>
        <row r="33">
          <cell r="I33">
            <v>0</v>
          </cell>
          <cell r="K33">
            <v>0</v>
          </cell>
        </row>
        <row r="34">
          <cell r="I34">
            <v>0</v>
          </cell>
          <cell r="K34">
            <v>0</v>
          </cell>
        </row>
        <row r="35">
          <cell r="I35">
            <v>0</v>
          </cell>
          <cell r="K35">
            <v>0</v>
          </cell>
        </row>
        <row r="36">
          <cell r="I36">
            <v>1732440</v>
          </cell>
          <cell r="K36">
            <v>78952</v>
          </cell>
        </row>
        <row r="39">
          <cell r="I39">
            <v>0</v>
          </cell>
          <cell r="K39">
            <v>0</v>
          </cell>
        </row>
        <row r="40">
          <cell r="I40">
            <v>0</v>
          </cell>
          <cell r="K40">
            <v>0</v>
          </cell>
        </row>
        <row r="41">
          <cell r="I41">
            <v>0</v>
          </cell>
          <cell r="K41">
            <v>0</v>
          </cell>
        </row>
        <row r="42">
          <cell r="I42">
            <v>0</v>
          </cell>
          <cell r="K42">
            <v>0</v>
          </cell>
        </row>
        <row r="44">
          <cell r="G44">
            <v>0</v>
          </cell>
        </row>
        <row r="45">
          <cell r="G45">
            <v>0</v>
          </cell>
        </row>
        <row r="46">
          <cell r="G46">
            <v>0</v>
          </cell>
        </row>
        <row r="47">
          <cell r="G47">
            <v>0</v>
          </cell>
        </row>
        <row r="48">
          <cell r="G48">
            <v>0</v>
          </cell>
        </row>
        <row r="49">
          <cell r="G49">
            <v>0</v>
          </cell>
        </row>
        <row r="50">
          <cell r="G50">
            <v>0</v>
          </cell>
        </row>
        <row r="58">
          <cell r="I58">
            <v>16008933</v>
          </cell>
          <cell r="K58">
            <v>0</v>
          </cell>
        </row>
        <row r="59">
          <cell r="I59">
            <v>13897025</v>
          </cell>
          <cell r="K59">
            <v>0</v>
          </cell>
        </row>
        <row r="60">
          <cell r="I60">
            <v>33618584</v>
          </cell>
          <cell r="K60">
            <v>0</v>
          </cell>
        </row>
        <row r="61">
          <cell r="I61">
            <v>87649</v>
          </cell>
          <cell r="K61">
            <v>0</v>
          </cell>
        </row>
        <row r="63">
          <cell r="I63">
            <v>0</v>
          </cell>
          <cell r="K63">
            <v>0</v>
          </cell>
        </row>
        <row r="64">
          <cell r="I64">
            <v>0</v>
          </cell>
          <cell r="K64">
            <v>0</v>
          </cell>
        </row>
        <row r="65">
          <cell r="I65">
            <v>4401990</v>
          </cell>
          <cell r="K65">
            <v>0</v>
          </cell>
        </row>
        <row r="67">
          <cell r="I67">
            <v>6592085</v>
          </cell>
          <cell r="K67">
            <v>150000</v>
          </cell>
        </row>
        <row r="68">
          <cell r="I68">
            <v>152704</v>
          </cell>
          <cell r="K68">
            <v>300000</v>
          </cell>
        </row>
        <row r="69">
          <cell r="I69">
            <v>0</v>
          </cell>
          <cell r="K69">
            <v>0</v>
          </cell>
        </row>
        <row r="70">
          <cell r="I70">
            <v>7422155</v>
          </cell>
          <cell r="K70">
            <v>295000</v>
          </cell>
        </row>
        <row r="72">
          <cell r="I72">
            <v>440543</v>
          </cell>
          <cell r="K72">
            <v>0</v>
          </cell>
        </row>
        <row r="73">
          <cell r="I73">
            <v>0</v>
          </cell>
          <cell r="K73">
            <v>0</v>
          </cell>
        </row>
        <row r="74">
          <cell r="I74">
            <v>8088176</v>
          </cell>
          <cell r="K74">
            <v>0</v>
          </cell>
        </row>
        <row r="75">
          <cell r="I75">
            <v>0</v>
          </cell>
          <cell r="K75">
            <v>0</v>
          </cell>
        </row>
        <row r="76">
          <cell r="I76">
            <v>0</v>
          </cell>
          <cell r="K76">
            <v>0</v>
          </cell>
        </row>
        <row r="78">
          <cell r="I78">
            <v>275318</v>
          </cell>
          <cell r="K78">
            <v>0</v>
          </cell>
        </row>
        <row r="79">
          <cell r="I79">
            <v>15781501</v>
          </cell>
          <cell r="K79">
            <v>0</v>
          </cell>
        </row>
        <row r="83">
          <cell r="I83">
            <v>6268137</v>
          </cell>
          <cell r="K83">
            <v>0</v>
          </cell>
        </row>
        <row r="84">
          <cell r="I84">
            <v>0</v>
          </cell>
          <cell r="K84">
            <v>0</v>
          </cell>
        </row>
        <row r="86">
          <cell r="I86">
            <v>0</v>
          </cell>
          <cell r="K86">
            <v>0</v>
          </cell>
        </row>
        <row r="87">
          <cell r="I87">
            <v>0</v>
          </cell>
          <cell r="K87">
            <v>0</v>
          </cell>
        </row>
        <row r="89">
          <cell r="I89">
            <v>0</v>
          </cell>
          <cell r="K89">
            <v>0</v>
          </cell>
        </row>
        <row r="90">
          <cell r="I90">
            <v>490700</v>
          </cell>
          <cell r="K90">
            <v>0</v>
          </cell>
        </row>
        <row r="93">
          <cell r="I93">
            <v>27027</v>
          </cell>
          <cell r="K93">
            <v>0</v>
          </cell>
        </row>
        <row r="94">
          <cell r="I94">
            <v>924118</v>
          </cell>
          <cell r="K94">
            <v>0</v>
          </cell>
        </row>
        <row r="95">
          <cell r="I95">
            <v>198800</v>
          </cell>
          <cell r="K95">
            <v>2016800</v>
          </cell>
        </row>
        <row r="96">
          <cell r="I96">
            <v>0</v>
          </cell>
          <cell r="K96">
            <v>0</v>
          </cell>
        </row>
        <row r="98">
          <cell r="I98">
            <v>0</v>
          </cell>
          <cell r="K98">
            <v>0</v>
          </cell>
        </row>
        <row r="99">
          <cell r="I99">
            <v>0</v>
          </cell>
          <cell r="K99">
            <v>0</v>
          </cell>
        </row>
        <row r="100">
          <cell r="I100">
            <v>64840</v>
          </cell>
          <cell r="K100">
            <v>648924</v>
          </cell>
        </row>
        <row r="102">
          <cell r="I102">
            <v>0</v>
          </cell>
          <cell r="K102">
            <v>0</v>
          </cell>
        </row>
        <row r="103">
          <cell r="I103">
            <v>0</v>
          </cell>
          <cell r="K103">
            <v>0</v>
          </cell>
        </row>
        <row r="104">
          <cell r="I104">
            <v>0</v>
          </cell>
          <cell r="K104">
            <v>0</v>
          </cell>
        </row>
        <row r="105">
          <cell r="I105">
            <v>58480769</v>
          </cell>
          <cell r="K105">
            <v>37736795</v>
          </cell>
        </row>
        <row r="109">
          <cell r="I109">
            <v>0</v>
          </cell>
          <cell r="K109">
            <v>0</v>
          </cell>
        </row>
        <row r="110">
          <cell r="I110">
            <v>0</v>
          </cell>
          <cell r="K110">
            <v>0</v>
          </cell>
        </row>
        <row r="111">
          <cell r="I111">
            <v>0</v>
          </cell>
          <cell r="K111">
            <v>0</v>
          </cell>
        </row>
        <row r="112">
          <cell r="I112">
            <v>0</v>
          </cell>
          <cell r="K112">
            <v>0</v>
          </cell>
        </row>
        <row r="113">
          <cell r="I113">
            <v>0</v>
          </cell>
          <cell r="K113">
            <v>0</v>
          </cell>
        </row>
        <row r="115">
          <cell r="I115">
            <v>0</v>
          </cell>
          <cell r="K115">
            <v>0</v>
          </cell>
        </row>
        <row r="116">
          <cell r="I116">
            <v>371728</v>
          </cell>
          <cell r="K116">
            <v>0</v>
          </cell>
        </row>
        <row r="117">
          <cell r="I117">
            <v>1727000</v>
          </cell>
          <cell r="K117">
            <v>0</v>
          </cell>
        </row>
        <row r="119">
          <cell r="G119">
            <v>0</v>
          </cell>
        </row>
        <row r="120">
          <cell r="G120">
            <v>5430401</v>
          </cell>
        </row>
        <row r="121">
          <cell r="G121">
            <v>0</v>
          </cell>
        </row>
        <row r="122">
          <cell r="G122">
            <v>89902</v>
          </cell>
        </row>
        <row r="123">
          <cell r="G123">
            <v>0</v>
          </cell>
        </row>
        <row r="124">
          <cell r="G124">
            <v>0</v>
          </cell>
        </row>
        <row r="125">
          <cell r="G125">
            <v>0</v>
          </cell>
        </row>
        <row r="126">
          <cell r="G126">
            <v>0</v>
          </cell>
        </row>
        <row r="128">
          <cell r="F128">
            <v>463260578</v>
          </cell>
        </row>
      </sheetData>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34.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35.bin"/></Relationships>
</file>

<file path=xl/worksheets/_rels/sheet37.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42.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43.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44.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45.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46.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47.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48.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49.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6.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56.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42.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Q129"/>
  <sheetViews>
    <sheetView tabSelected="1" view="pageBreakPreview" zoomScale="85" zoomScaleNormal="90" zoomScaleSheetLayoutView="85" workbookViewId="0">
      <pane xSplit="2" ySplit="9" topLeftCell="C43" activePane="bottomRight" state="frozen"/>
      <selection pane="topRight" activeCell="C1" sqref="C1"/>
      <selection pane="bottomLeft" activeCell="A11" sqref="A11"/>
      <selection pane="bottomRight" activeCell="N48" sqref="N48"/>
    </sheetView>
  </sheetViews>
  <sheetFormatPr defaultColWidth="8.77734375" defaultRowHeight="16.2"/>
  <cols>
    <col min="1" max="1" width="6.77734375" style="652" customWidth="1"/>
    <col min="2" max="2" width="16.6640625" style="647" customWidth="1"/>
    <col min="3" max="3" width="7.44140625" style="647" customWidth="1"/>
    <col min="4" max="15" width="15.44140625" style="647" customWidth="1"/>
    <col min="16" max="16" width="8.109375" style="647" customWidth="1"/>
    <col min="17" max="17" width="16.6640625" style="647" customWidth="1"/>
    <col min="18" max="19" width="9.44140625" style="647" customWidth="1"/>
    <col min="20" max="16384" width="8.77734375" style="647"/>
  </cols>
  <sheetData>
    <row r="1" spans="1:17" ht="20.399999999999999" customHeight="1">
      <c r="A1" s="1182" t="s">
        <v>211</v>
      </c>
      <c r="B1" s="1183"/>
      <c r="C1" s="1183"/>
      <c r="D1" s="1183"/>
      <c r="E1" s="1183"/>
      <c r="F1" s="1183"/>
      <c r="G1" s="1183"/>
      <c r="H1" s="1183"/>
      <c r="I1" s="1183"/>
      <c r="J1" s="1183"/>
      <c r="K1" s="1183"/>
      <c r="L1" s="1183"/>
      <c r="M1" s="1183"/>
      <c r="N1" s="1183"/>
      <c r="O1" s="1183"/>
      <c r="P1" s="1184"/>
      <c r="Q1" s="646"/>
    </row>
    <row r="2" spans="1:17" ht="18.600000000000001" customHeight="1">
      <c r="A2" s="1185" t="s">
        <v>601</v>
      </c>
      <c r="B2" s="1186"/>
      <c r="C2" s="1186"/>
      <c r="D2" s="1186"/>
      <c r="E2" s="1186"/>
      <c r="F2" s="1186"/>
      <c r="G2" s="1186"/>
      <c r="H2" s="1186"/>
      <c r="I2" s="1186"/>
      <c r="J2" s="1186"/>
      <c r="K2" s="1186"/>
      <c r="L2" s="1186"/>
      <c r="M2" s="1186"/>
      <c r="N2" s="1186"/>
      <c r="O2" s="1186"/>
      <c r="P2" s="1187"/>
      <c r="Q2" s="648"/>
    </row>
    <row r="3" spans="1:17" ht="13.8" customHeight="1">
      <c r="A3" s="1196" t="s">
        <v>687</v>
      </c>
      <c r="B3" s="1197"/>
      <c r="C3" s="1198"/>
      <c r="D3" s="1198"/>
      <c r="E3" s="649"/>
      <c r="F3" s="649"/>
      <c r="G3" s="649"/>
      <c r="H3" s="649"/>
      <c r="I3" s="649"/>
      <c r="J3" s="649"/>
      <c r="K3" s="649"/>
      <c r="L3" s="649"/>
      <c r="M3" s="649"/>
      <c r="N3" s="649"/>
      <c r="O3" s="649"/>
      <c r="P3" s="650"/>
    </row>
    <row r="4" spans="1:17" ht="13.8" customHeight="1">
      <c r="A4" s="1199" t="s">
        <v>688</v>
      </c>
      <c r="B4" s="1200"/>
      <c r="C4" s="1201"/>
      <c r="D4" s="1201"/>
      <c r="E4" s="653"/>
      <c r="F4" s="652"/>
      <c r="G4" s="652"/>
      <c r="H4" s="652"/>
      <c r="I4" s="652"/>
      <c r="J4" s="652"/>
      <c r="K4" s="652"/>
      <c r="L4" s="652"/>
      <c r="M4" s="652"/>
      <c r="N4" s="652"/>
      <c r="O4" s="652"/>
      <c r="P4" s="654"/>
    </row>
    <row r="5" spans="1:17" ht="13.8" customHeight="1">
      <c r="A5" s="1199" t="s">
        <v>602</v>
      </c>
      <c r="B5" s="1200"/>
      <c r="C5" s="1201"/>
      <c r="D5" s="1201"/>
      <c r="E5" s="653"/>
      <c r="F5" s="652"/>
      <c r="G5" s="652"/>
      <c r="H5" s="652"/>
      <c r="I5" s="652"/>
      <c r="J5" s="652"/>
      <c r="K5" s="652"/>
      <c r="L5" s="652"/>
      <c r="M5" s="652"/>
      <c r="N5" s="652"/>
      <c r="O5" s="652"/>
      <c r="P5" s="654"/>
    </row>
    <row r="6" spans="1:17" ht="13.8" customHeight="1">
      <c r="A6" s="1199" t="s">
        <v>603</v>
      </c>
      <c r="B6" s="1200"/>
      <c r="C6" s="1201"/>
      <c r="D6" s="1201"/>
      <c r="E6" s="652"/>
      <c r="F6" s="652"/>
      <c r="G6" s="652"/>
      <c r="H6" s="651"/>
      <c r="I6" s="651"/>
      <c r="J6" s="651"/>
      <c r="K6" s="651"/>
      <c r="L6" s="651"/>
      <c r="M6" s="1188" t="s">
        <v>1305</v>
      </c>
      <c r="N6" s="1188"/>
      <c r="O6" s="1188"/>
      <c r="P6" s="1189"/>
    </row>
    <row r="7" spans="1:17" ht="13.8" customHeight="1">
      <c r="A7" s="655" t="s">
        <v>604</v>
      </c>
      <c r="B7" s="656"/>
      <c r="C7" s="657"/>
      <c r="D7" s="657"/>
      <c r="E7" s="657"/>
      <c r="F7" s="658"/>
      <c r="G7" s="658"/>
      <c r="H7" s="659"/>
      <c r="I7" s="659"/>
      <c r="J7" s="659"/>
      <c r="K7" s="659"/>
      <c r="L7" s="659"/>
      <c r="M7" s="1190" t="s">
        <v>1306</v>
      </c>
      <c r="N7" s="1190"/>
      <c r="O7" s="1190"/>
      <c r="P7" s="1191"/>
    </row>
    <row r="8" spans="1:17" ht="22.2" customHeight="1">
      <c r="A8" s="1192" t="s">
        <v>605</v>
      </c>
      <c r="B8" s="1192" t="s">
        <v>606</v>
      </c>
      <c r="C8" s="1192" t="s">
        <v>607</v>
      </c>
      <c r="D8" s="1193" t="s">
        <v>608</v>
      </c>
      <c r="E8" s="1194"/>
      <c r="F8" s="1194"/>
      <c r="G8" s="1194"/>
      <c r="H8" s="1194"/>
      <c r="I8" s="1194"/>
      <c r="J8" s="1194"/>
      <c r="K8" s="1194"/>
      <c r="L8" s="1194"/>
      <c r="M8" s="1194"/>
      <c r="N8" s="1194"/>
      <c r="O8" s="1195"/>
      <c r="P8" s="660" t="s">
        <v>609</v>
      </c>
    </row>
    <row r="9" spans="1:17" ht="22.2" customHeight="1">
      <c r="A9" s="1192"/>
      <c r="B9" s="1192"/>
      <c r="C9" s="1192"/>
      <c r="D9" s="661" t="s">
        <v>610</v>
      </c>
      <c r="E9" s="661" t="s">
        <v>611</v>
      </c>
      <c r="F9" s="661" t="s">
        <v>612</v>
      </c>
      <c r="G9" s="661" t="s">
        <v>613</v>
      </c>
      <c r="H9" s="1030" t="s">
        <v>614</v>
      </c>
      <c r="I9" s="1030" t="s">
        <v>615</v>
      </c>
      <c r="J9" s="1030" t="s">
        <v>616</v>
      </c>
      <c r="K9" s="1030" t="s">
        <v>617</v>
      </c>
      <c r="L9" s="1030" t="s">
        <v>618</v>
      </c>
      <c r="M9" s="1030" t="s">
        <v>619</v>
      </c>
      <c r="N9" s="1030" t="s">
        <v>620</v>
      </c>
      <c r="O9" s="1030" t="s">
        <v>621</v>
      </c>
      <c r="P9" s="662"/>
    </row>
    <row r="10" spans="1:17" ht="31.5" customHeight="1">
      <c r="A10" s="1171" t="s">
        <v>622</v>
      </c>
      <c r="B10" s="1180" t="s">
        <v>1</v>
      </c>
      <c r="C10" s="1168" t="s">
        <v>623</v>
      </c>
      <c r="D10" s="663">
        <v>46048</v>
      </c>
      <c r="E10" s="663">
        <v>46063</v>
      </c>
      <c r="F10" s="664">
        <v>46091</v>
      </c>
      <c r="G10" s="663">
        <v>46122</v>
      </c>
      <c r="H10" s="1031">
        <v>46153</v>
      </c>
      <c r="I10" s="1031">
        <v>46183</v>
      </c>
      <c r="J10" s="1031">
        <v>46213</v>
      </c>
      <c r="K10" s="1031">
        <v>46244</v>
      </c>
      <c r="L10" s="1031">
        <v>46275</v>
      </c>
      <c r="M10" s="1031">
        <v>46307</v>
      </c>
      <c r="N10" s="1031">
        <v>46336</v>
      </c>
      <c r="O10" s="1031">
        <v>46366</v>
      </c>
      <c r="P10" s="665"/>
    </row>
    <row r="11" spans="1:17" ht="20.100000000000001" customHeight="1">
      <c r="A11" s="1172"/>
      <c r="B11" s="1175"/>
      <c r="C11" s="1169"/>
      <c r="D11" s="666">
        <v>0.70833333333333337</v>
      </c>
      <c r="E11" s="666">
        <v>0.70833333333333337</v>
      </c>
      <c r="F11" s="666">
        <v>0.70833333333333337</v>
      </c>
      <c r="G11" s="666">
        <v>0.70833333333333337</v>
      </c>
      <c r="H11" s="1032">
        <v>0.70833333333333337</v>
      </c>
      <c r="I11" s="1032">
        <v>0.70833333333333337</v>
      </c>
      <c r="J11" s="1032">
        <v>0.70833333333333337</v>
      </c>
      <c r="K11" s="1032">
        <v>0.70833333333333337</v>
      </c>
      <c r="L11" s="1032">
        <v>0.70833333333333337</v>
      </c>
      <c r="M11" s="1032">
        <v>0.70833333333333337</v>
      </c>
      <c r="N11" s="1032">
        <v>0.70833333333333337</v>
      </c>
      <c r="O11" s="1032">
        <v>0.70833333333333337</v>
      </c>
      <c r="P11" s="665"/>
    </row>
    <row r="12" spans="1:17" ht="31.5" customHeight="1">
      <c r="A12" s="1173"/>
      <c r="B12" s="1176"/>
      <c r="C12" s="1170"/>
      <c r="D12" s="454" t="s">
        <v>683</v>
      </c>
      <c r="E12" s="454" t="s">
        <v>686</v>
      </c>
      <c r="F12" s="454" t="s">
        <v>1180</v>
      </c>
      <c r="G12" s="454" t="s">
        <v>1264</v>
      </c>
      <c r="H12" s="1033" t="s">
        <v>624</v>
      </c>
      <c r="I12" s="1033" t="s">
        <v>625</v>
      </c>
      <c r="J12" s="1033" t="s">
        <v>626</v>
      </c>
      <c r="K12" s="1033" t="s">
        <v>627</v>
      </c>
      <c r="L12" s="1033" t="s">
        <v>628</v>
      </c>
      <c r="M12" s="1033" t="s">
        <v>629</v>
      </c>
      <c r="N12" s="1033" t="s">
        <v>630</v>
      </c>
      <c r="O12" s="1033" t="s">
        <v>631</v>
      </c>
      <c r="P12" s="667"/>
    </row>
    <row r="13" spans="1:17" ht="20.100000000000001" customHeight="1">
      <c r="A13" s="1171" t="s">
        <v>632</v>
      </c>
      <c r="B13" s="1174" t="s">
        <v>542</v>
      </c>
      <c r="C13" s="1168" t="s">
        <v>623</v>
      </c>
      <c r="D13" s="663">
        <v>46042</v>
      </c>
      <c r="E13" s="663">
        <v>46076</v>
      </c>
      <c r="F13" s="663">
        <v>46101</v>
      </c>
      <c r="G13" s="663">
        <v>46132</v>
      </c>
      <c r="H13" s="1031">
        <v>46162</v>
      </c>
      <c r="I13" s="1031">
        <v>46195</v>
      </c>
      <c r="J13" s="1031">
        <v>46223</v>
      </c>
      <c r="K13" s="1031">
        <v>46254</v>
      </c>
      <c r="L13" s="1031">
        <v>46286</v>
      </c>
      <c r="M13" s="1031">
        <v>46315</v>
      </c>
      <c r="N13" s="1031">
        <v>46346</v>
      </c>
      <c r="O13" s="1031">
        <v>46377</v>
      </c>
      <c r="P13" s="1165"/>
    </row>
    <row r="14" spans="1:17" ht="20.100000000000001" customHeight="1">
      <c r="A14" s="1172"/>
      <c r="B14" s="1175"/>
      <c r="C14" s="1169"/>
      <c r="D14" s="666">
        <v>0.70833333333333337</v>
      </c>
      <c r="E14" s="666">
        <v>0.70833333333333337</v>
      </c>
      <c r="F14" s="666">
        <v>0.70833333333333337</v>
      </c>
      <c r="G14" s="666">
        <v>0.70833333333333337</v>
      </c>
      <c r="H14" s="1032">
        <v>0.70833333333333337</v>
      </c>
      <c r="I14" s="1032">
        <v>0.70833333333333337</v>
      </c>
      <c r="J14" s="1032">
        <v>0.70833333333333337</v>
      </c>
      <c r="K14" s="1032">
        <v>0.70833333333333337</v>
      </c>
      <c r="L14" s="1032">
        <v>0.70833333333333337</v>
      </c>
      <c r="M14" s="1032">
        <v>0.70833333333333337</v>
      </c>
      <c r="N14" s="1032">
        <v>0.70833333333333337</v>
      </c>
      <c r="O14" s="1032">
        <v>0.70833333333333337</v>
      </c>
      <c r="P14" s="1166"/>
    </row>
    <row r="15" spans="1:17" ht="30">
      <c r="A15" s="1173"/>
      <c r="B15" s="1176"/>
      <c r="C15" s="1170"/>
      <c r="D15" s="454" t="s">
        <v>543</v>
      </c>
      <c r="E15" s="454" t="s">
        <v>689</v>
      </c>
      <c r="F15" s="454" t="s">
        <v>1220</v>
      </c>
      <c r="G15" s="454" t="s">
        <v>1258</v>
      </c>
      <c r="H15" s="1033" t="s">
        <v>624</v>
      </c>
      <c r="I15" s="1033" t="s">
        <v>625</v>
      </c>
      <c r="J15" s="1033" t="s">
        <v>626</v>
      </c>
      <c r="K15" s="1033" t="s">
        <v>627</v>
      </c>
      <c r="L15" s="1033" t="s">
        <v>628</v>
      </c>
      <c r="M15" s="1033" t="s">
        <v>629</v>
      </c>
      <c r="N15" s="1033" t="s">
        <v>630</v>
      </c>
      <c r="O15" s="1033" t="s">
        <v>631</v>
      </c>
      <c r="P15" s="1167"/>
    </row>
    <row r="16" spans="1:17" ht="20.100000000000001" customHeight="1">
      <c r="A16" s="1171" t="s">
        <v>632</v>
      </c>
      <c r="B16" s="1202" t="s">
        <v>2</v>
      </c>
      <c r="C16" s="1168" t="s">
        <v>623</v>
      </c>
      <c r="D16" s="668">
        <v>46042</v>
      </c>
      <c r="E16" s="668">
        <v>46076</v>
      </c>
      <c r="F16" s="668">
        <v>46101</v>
      </c>
      <c r="G16" s="668">
        <v>46132</v>
      </c>
      <c r="H16" s="1034">
        <v>46162</v>
      </c>
      <c r="I16" s="1034">
        <v>46195</v>
      </c>
      <c r="J16" s="1034">
        <v>46223</v>
      </c>
      <c r="K16" s="1034">
        <v>46254</v>
      </c>
      <c r="L16" s="1034">
        <v>46286</v>
      </c>
      <c r="M16" s="1034">
        <v>46315</v>
      </c>
      <c r="N16" s="1034">
        <v>46346</v>
      </c>
      <c r="O16" s="1034">
        <v>46377</v>
      </c>
      <c r="P16" s="1165"/>
    </row>
    <row r="17" spans="1:16" ht="20.100000000000001" customHeight="1">
      <c r="A17" s="1172"/>
      <c r="B17" s="1203"/>
      <c r="C17" s="1169"/>
      <c r="D17" s="666">
        <v>0.70833333333333337</v>
      </c>
      <c r="E17" s="666">
        <v>0.70833333333333337</v>
      </c>
      <c r="F17" s="666">
        <v>0.70833333333333337</v>
      </c>
      <c r="G17" s="666">
        <v>0.70833333333333337</v>
      </c>
      <c r="H17" s="1032">
        <v>0.70833333333333337</v>
      </c>
      <c r="I17" s="1032">
        <v>0.70833333333333337</v>
      </c>
      <c r="J17" s="1032">
        <v>0.70833333333333337</v>
      </c>
      <c r="K17" s="1032">
        <v>0.70833333333333337</v>
      </c>
      <c r="L17" s="1032">
        <v>0.70833333333333337</v>
      </c>
      <c r="M17" s="1032">
        <v>0.70833333333333337</v>
      </c>
      <c r="N17" s="1032">
        <v>0.70833333333333337</v>
      </c>
      <c r="O17" s="1032">
        <v>0.70833333333333337</v>
      </c>
      <c r="P17" s="1166"/>
    </row>
    <row r="18" spans="1:16" ht="45">
      <c r="A18" s="1173"/>
      <c r="B18" s="1204"/>
      <c r="C18" s="1170"/>
      <c r="D18" s="454" t="s">
        <v>544</v>
      </c>
      <c r="E18" s="454" t="s">
        <v>694</v>
      </c>
      <c r="F18" s="454" t="s">
        <v>1221</v>
      </c>
      <c r="G18" s="454" t="s">
        <v>1261</v>
      </c>
      <c r="H18" s="1033" t="s">
        <v>624</v>
      </c>
      <c r="I18" s="1033" t="s">
        <v>625</v>
      </c>
      <c r="J18" s="1033" t="s">
        <v>626</v>
      </c>
      <c r="K18" s="1033" t="s">
        <v>627</v>
      </c>
      <c r="L18" s="1033" t="s">
        <v>628</v>
      </c>
      <c r="M18" s="1033" t="s">
        <v>629</v>
      </c>
      <c r="N18" s="1033" t="s">
        <v>630</v>
      </c>
      <c r="O18" s="1033" t="s">
        <v>631</v>
      </c>
      <c r="P18" s="1167"/>
    </row>
    <row r="19" spans="1:16" ht="20.100000000000001" customHeight="1">
      <c r="A19" s="1171" t="s">
        <v>633</v>
      </c>
      <c r="B19" s="1174" t="s">
        <v>0</v>
      </c>
      <c r="C19" s="1168" t="s">
        <v>623</v>
      </c>
      <c r="D19" s="663">
        <v>46037</v>
      </c>
      <c r="E19" s="663"/>
      <c r="F19" s="663"/>
      <c r="G19" s="663">
        <v>46127</v>
      </c>
      <c r="H19" s="1031"/>
      <c r="I19" s="1031"/>
      <c r="J19" s="1031">
        <v>46218</v>
      </c>
      <c r="K19" s="1031"/>
      <c r="L19" s="1031"/>
      <c r="M19" s="1031">
        <v>46310</v>
      </c>
      <c r="N19" s="1031"/>
      <c r="O19" s="1031"/>
      <c r="P19" s="1165"/>
    </row>
    <row r="20" spans="1:16" ht="20.100000000000001" customHeight="1">
      <c r="A20" s="1172"/>
      <c r="B20" s="1175"/>
      <c r="C20" s="1169"/>
      <c r="D20" s="666">
        <v>0.70833333333333337</v>
      </c>
      <c r="E20" s="666"/>
      <c r="F20" s="666"/>
      <c r="G20" s="666">
        <v>0.70833333333333337</v>
      </c>
      <c r="H20" s="1032"/>
      <c r="I20" s="1032"/>
      <c r="J20" s="1032">
        <v>0.70833333333333337</v>
      </c>
      <c r="K20" s="1032"/>
      <c r="L20" s="1032"/>
      <c r="M20" s="1032">
        <v>0.70833333333333337</v>
      </c>
      <c r="N20" s="1032"/>
      <c r="O20" s="1032"/>
      <c r="P20" s="1166"/>
    </row>
    <row r="21" spans="1:16" ht="30">
      <c r="A21" s="1173"/>
      <c r="B21" s="1176"/>
      <c r="C21" s="1170"/>
      <c r="D21" s="454" t="s">
        <v>533</v>
      </c>
      <c r="E21" s="431"/>
      <c r="F21" s="431"/>
      <c r="G21" s="454" t="s">
        <v>1241</v>
      </c>
      <c r="H21" s="1033"/>
      <c r="I21" s="1033"/>
      <c r="J21" s="1033" t="s">
        <v>634</v>
      </c>
      <c r="K21" s="1033"/>
      <c r="L21" s="1033"/>
      <c r="M21" s="1033" t="s">
        <v>635</v>
      </c>
      <c r="N21" s="1035"/>
      <c r="O21" s="1035"/>
      <c r="P21" s="1167"/>
    </row>
    <row r="22" spans="1:16" ht="20.100000000000001" customHeight="1">
      <c r="A22" s="1171" t="s">
        <v>633</v>
      </c>
      <c r="B22" s="1174" t="s">
        <v>527</v>
      </c>
      <c r="C22" s="1168" t="s">
        <v>623</v>
      </c>
      <c r="D22" s="663">
        <v>46037</v>
      </c>
      <c r="E22" s="663"/>
      <c r="F22" s="663"/>
      <c r="G22" s="663">
        <v>46127</v>
      </c>
      <c r="H22" s="1031"/>
      <c r="I22" s="1031"/>
      <c r="J22" s="1031">
        <v>46218</v>
      </c>
      <c r="K22" s="1031"/>
      <c r="L22" s="1031"/>
      <c r="M22" s="1031">
        <v>46310</v>
      </c>
      <c r="N22" s="1031"/>
      <c r="O22" s="1031"/>
      <c r="P22" s="1165"/>
    </row>
    <row r="23" spans="1:16" ht="20.100000000000001" customHeight="1">
      <c r="A23" s="1172"/>
      <c r="B23" s="1175"/>
      <c r="C23" s="1169"/>
      <c r="D23" s="666">
        <v>0.70833333333333337</v>
      </c>
      <c r="E23" s="666"/>
      <c r="F23" s="666"/>
      <c r="G23" s="666">
        <v>0.70833333333333337</v>
      </c>
      <c r="H23" s="1032"/>
      <c r="I23" s="1032"/>
      <c r="J23" s="1032">
        <v>0.70833333333333337</v>
      </c>
      <c r="K23" s="1032"/>
      <c r="L23" s="1032"/>
      <c r="M23" s="1032">
        <v>0.70833333333333337</v>
      </c>
      <c r="N23" s="1032"/>
      <c r="O23" s="1032"/>
      <c r="P23" s="1166"/>
    </row>
    <row r="24" spans="1:16" ht="30">
      <c r="A24" s="1173"/>
      <c r="B24" s="1176"/>
      <c r="C24" s="1170"/>
      <c r="D24" s="454" t="s">
        <v>534</v>
      </c>
      <c r="E24" s="431"/>
      <c r="F24" s="431"/>
      <c r="G24" s="454" t="s">
        <v>1240</v>
      </c>
      <c r="H24" s="1033"/>
      <c r="I24" s="1033"/>
      <c r="J24" s="1033" t="s">
        <v>634</v>
      </c>
      <c r="K24" s="1033"/>
      <c r="L24" s="1033"/>
      <c r="M24" s="1033" t="s">
        <v>635</v>
      </c>
      <c r="N24" s="1035"/>
      <c r="O24" s="1035"/>
      <c r="P24" s="1167"/>
    </row>
    <row r="25" spans="1:16" ht="20.100000000000001" customHeight="1">
      <c r="A25" s="1171" t="s">
        <v>633</v>
      </c>
      <c r="B25" s="1180" t="s">
        <v>528</v>
      </c>
      <c r="C25" s="1168" t="s">
        <v>623</v>
      </c>
      <c r="D25" s="663">
        <v>46037</v>
      </c>
      <c r="E25" s="663"/>
      <c r="F25" s="663"/>
      <c r="G25" s="663">
        <v>46127</v>
      </c>
      <c r="H25" s="1031"/>
      <c r="I25" s="1031"/>
      <c r="J25" s="1031">
        <v>46218</v>
      </c>
      <c r="K25" s="1031"/>
      <c r="L25" s="1031"/>
      <c r="M25" s="1031">
        <v>46310</v>
      </c>
      <c r="N25" s="1031"/>
      <c r="O25" s="1031"/>
      <c r="P25" s="1165"/>
    </row>
    <row r="26" spans="1:16" ht="20.100000000000001" customHeight="1">
      <c r="A26" s="1172"/>
      <c r="B26" s="1175"/>
      <c r="C26" s="1169"/>
      <c r="D26" s="666">
        <v>0.70833333333333337</v>
      </c>
      <c r="E26" s="666"/>
      <c r="F26" s="666"/>
      <c r="G26" s="666">
        <v>0.70833333333333337</v>
      </c>
      <c r="H26" s="1032"/>
      <c r="I26" s="1032"/>
      <c r="J26" s="1032">
        <v>0.70833333333333337</v>
      </c>
      <c r="K26" s="1032"/>
      <c r="L26" s="1032"/>
      <c r="M26" s="1032">
        <v>0.70833333333333337</v>
      </c>
      <c r="N26" s="1032"/>
      <c r="O26" s="1032"/>
      <c r="P26" s="1166"/>
    </row>
    <row r="27" spans="1:16" ht="60">
      <c r="A27" s="1173"/>
      <c r="B27" s="1176"/>
      <c r="C27" s="1170"/>
      <c r="D27" s="454" t="s">
        <v>535</v>
      </c>
      <c r="E27" s="431"/>
      <c r="F27" s="431"/>
      <c r="G27" s="454" t="s">
        <v>1247</v>
      </c>
      <c r="H27" s="1033"/>
      <c r="I27" s="1033"/>
      <c r="J27" s="1033" t="s">
        <v>634</v>
      </c>
      <c r="K27" s="1033"/>
      <c r="L27" s="1033"/>
      <c r="M27" s="1033" t="s">
        <v>635</v>
      </c>
      <c r="N27" s="1035"/>
      <c r="O27" s="1035"/>
      <c r="P27" s="1167"/>
    </row>
    <row r="28" spans="1:16" ht="20.100000000000001" customHeight="1">
      <c r="A28" s="1171" t="s">
        <v>633</v>
      </c>
      <c r="B28" s="1174" t="s">
        <v>529</v>
      </c>
      <c r="C28" s="1168" t="s">
        <v>623</v>
      </c>
      <c r="D28" s="663">
        <v>46037</v>
      </c>
      <c r="E28" s="663"/>
      <c r="F28" s="663"/>
      <c r="G28" s="663">
        <v>46127</v>
      </c>
      <c r="H28" s="1031"/>
      <c r="I28" s="1031"/>
      <c r="J28" s="1031">
        <v>46218</v>
      </c>
      <c r="K28" s="1031"/>
      <c r="L28" s="1031"/>
      <c r="M28" s="1031">
        <v>46310</v>
      </c>
      <c r="N28" s="1031"/>
      <c r="O28" s="1031"/>
      <c r="P28" s="1165"/>
    </row>
    <row r="29" spans="1:16" ht="20.100000000000001" customHeight="1">
      <c r="A29" s="1172"/>
      <c r="B29" s="1175"/>
      <c r="C29" s="1169"/>
      <c r="D29" s="666">
        <v>0.70833333333333337</v>
      </c>
      <c r="E29" s="666"/>
      <c r="F29" s="666"/>
      <c r="G29" s="666">
        <v>0.70833333333333337</v>
      </c>
      <c r="H29" s="1032"/>
      <c r="I29" s="1032"/>
      <c r="J29" s="1032">
        <v>0.70833333333333337</v>
      </c>
      <c r="K29" s="1032"/>
      <c r="L29" s="1032"/>
      <c r="M29" s="1032">
        <v>0.70833333333333337</v>
      </c>
      <c r="N29" s="1032"/>
      <c r="O29" s="1032"/>
      <c r="P29" s="1166"/>
    </row>
    <row r="30" spans="1:16" ht="60">
      <c r="A30" s="1173"/>
      <c r="B30" s="1176"/>
      <c r="C30" s="1170"/>
      <c r="D30" s="454" t="s">
        <v>536</v>
      </c>
      <c r="E30" s="431"/>
      <c r="F30" s="431"/>
      <c r="G30" s="454" t="s">
        <v>1249</v>
      </c>
      <c r="H30" s="1033"/>
      <c r="I30" s="1033"/>
      <c r="J30" s="1033" t="s">
        <v>634</v>
      </c>
      <c r="K30" s="1033"/>
      <c r="L30" s="1033"/>
      <c r="M30" s="1033" t="s">
        <v>635</v>
      </c>
      <c r="N30" s="1035"/>
      <c r="O30" s="1035"/>
      <c r="P30" s="1167"/>
    </row>
    <row r="31" spans="1:16" ht="20.100000000000001" customHeight="1">
      <c r="A31" s="1171" t="s">
        <v>633</v>
      </c>
      <c r="B31" s="1180" t="s">
        <v>530</v>
      </c>
      <c r="C31" s="1168" t="s">
        <v>623</v>
      </c>
      <c r="D31" s="663">
        <v>46037</v>
      </c>
      <c r="E31" s="663"/>
      <c r="F31" s="663"/>
      <c r="G31" s="663">
        <v>46127</v>
      </c>
      <c r="H31" s="1031"/>
      <c r="I31" s="1031"/>
      <c r="J31" s="1031">
        <v>46218</v>
      </c>
      <c r="K31" s="1031"/>
      <c r="L31" s="1031"/>
      <c r="M31" s="1031">
        <v>46310</v>
      </c>
      <c r="N31" s="1036"/>
      <c r="O31" s="1031"/>
      <c r="P31" s="1165"/>
    </row>
    <row r="32" spans="1:16" ht="20.100000000000001" customHeight="1">
      <c r="A32" s="1172"/>
      <c r="B32" s="1175"/>
      <c r="C32" s="1169"/>
      <c r="D32" s="666">
        <v>0.70833333333333337</v>
      </c>
      <c r="E32" s="666"/>
      <c r="F32" s="666"/>
      <c r="G32" s="666">
        <v>0.70833333333333337</v>
      </c>
      <c r="H32" s="1032"/>
      <c r="I32" s="1032"/>
      <c r="J32" s="1032">
        <v>0.70833333333333337</v>
      </c>
      <c r="K32" s="1032"/>
      <c r="L32" s="1032"/>
      <c r="M32" s="1032">
        <v>0.70833333333333337</v>
      </c>
      <c r="N32" s="1036"/>
      <c r="O32" s="1032"/>
      <c r="P32" s="1166"/>
    </row>
    <row r="33" spans="1:16" ht="60">
      <c r="A33" s="1173"/>
      <c r="B33" s="1176"/>
      <c r="C33" s="1170"/>
      <c r="D33" s="454" t="s">
        <v>537</v>
      </c>
      <c r="E33" s="431"/>
      <c r="F33" s="431"/>
      <c r="G33" s="454" t="s">
        <v>1251</v>
      </c>
      <c r="H33" s="1033"/>
      <c r="I33" s="1033"/>
      <c r="J33" s="1033" t="s">
        <v>634</v>
      </c>
      <c r="K33" s="1033"/>
      <c r="L33" s="1033"/>
      <c r="M33" s="1033" t="s">
        <v>635</v>
      </c>
      <c r="N33" s="1037"/>
      <c r="O33" s="1035"/>
      <c r="P33" s="1167"/>
    </row>
    <row r="34" spans="1:16" ht="20.100000000000001" customHeight="1">
      <c r="A34" s="1171" t="s">
        <v>633</v>
      </c>
      <c r="B34" s="1174" t="s">
        <v>531</v>
      </c>
      <c r="C34" s="1168" t="s">
        <v>623</v>
      </c>
      <c r="D34" s="663">
        <v>46037</v>
      </c>
      <c r="E34" s="663"/>
      <c r="F34" s="663"/>
      <c r="G34" s="663">
        <v>46127</v>
      </c>
      <c r="H34" s="1031"/>
      <c r="I34" s="1031"/>
      <c r="J34" s="1031">
        <v>46218</v>
      </c>
      <c r="K34" s="1031"/>
      <c r="L34" s="1031"/>
      <c r="M34" s="1031">
        <v>46310</v>
      </c>
      <c r="N34" s="1031"/>
      <c r="O34" s="1038"/>
      <c r="P34" s="1165"/>
    </row>
    <row r="35" spans="1:16" ht="20.100000000000001" customHeight="1">
      <c r="A35" s="1172"/>
      <c r="B35" s="1175"/>
      <c r="C35" s="1169"/>
      <c r="D35" s="666">
        <v>0.70833333333333337</v>
      </c>
      <c r="E35" s="666"/>
      <c r="F35" s="666"/>
      <c r="G35" s="666">
        <v>0.70833333333333337</v>
      </c>
      <c r="H35" s="1032"/>
      <c r="I35" s="1032"/>
      <c r="J35" s="1032">
        <v>0.70833333333333337</v>
      </c>
      <c r="K35" s="1032"/>
      <c r="L35" s="1032"/>
      <c r="M35" s="1032">
        <v>0.70833333333333337</v>
      </c>
      <c r="N35" s="1032"/>
      <c r="O35" s="1032"/>
      <c r="P35" s="1166"/>
    </row>
    <row r="36" spans="1:16" ht="60">
      <c r="A36" s="1173"/>
      <c r="B36" s="1176"/>
      <c r="C36" s="1170"/>
      <c r="D36" s="454" t="s">
        <v>538</v>
      </c>
      <c r="E36" s="431"/>
      <c r="F36" s="431"/>
      <c r="G36" s="454" t="s">
        <v>1253</v>
      </c>
      <c r="H36" s="1033"/>
      <c r="I36" s="1033"/>
      <c r="J36" s="1033" t="s">
        <v>634</v>
      </c>
      <c r="K36" s="1033"/>
      <c r="L36" s="1033"/>
      <c r="M36" s="1033" t="s">
        <v>635</v>
      </c>
      <c r="N36" s="1035"/>
      <c r="O36" s="1035"/>
      <c r="P36" s="1167"/>
    </row>
    <row r="37" spans="1:16" ht="20.100000000000001" customHeight="1">
      <c r="A37" s="1171" t="s">
        <v>633</v>
      </c>
      <c r="B37" s="1180" t="s">
        <v>532</v>
      </c>
      <c r="C37" s="1168" t="s">
        <v>623</v>
      </c>
      <c r="D37" s="663">
        <v>46037</v>
      </c>
      <c r="E37" s="663"/>
      <c r="F37" s="663"/>
      <c r="G37" s="663">
        <v>46127</v>
      </c>
      <c r="H37" s="1031"/>
      <c r="I37" s="1031"/>
      <c r="J37" s="1031">
        <v>46218</v>
      </c>
      <c r="K37" s="1031"/>
      <c r="L37" s="1031"/>
      <c r="M37" s="1031">
        <v>46310</v>
      </c>
      <c r="N37" s="1036"/>
      <c r="O37" s="1031"/>
      <c r="P37" s="1165"/>
    </row>
    <row r="38" spans="1:16" ht="20.100000000000001" customHeight="1">
      <c r="A38" s="1172"/>
      <c r="B38" s="1175"/>
      <c r="C38" s="1169"/>
      <c r="D38" s="666">
        <v>0.70833333333333337</v>
      </c>
      <c r="E38" s="666"/>
      <c r="F38" s="666"/>
      <c r="G38" s="666">
        <v>0.70833333333333337</v>
      </c>
      <c r="H38" s="1032"/>
      <c r="I38" s="1032"/>
      <c r="J38" s="1032">
        <v>0.70833333333333337</v>
      </c>
      <c r="K38" s="1032"/>
      <c r="L38" s="1032"/>
      <c r="M38" s="1032">
        <v>0.70833333333333337</v>
      </c>
      <c r="N38" s="1036"/>
      <c r="O38" s="1032"/>
      <c r="P38" s="1166"/>
    </row>
    <row r="39" spans="1:16" ht="60">
      <c r="A39" s="1173"/>
      <c r="B39" s="1176"/>
      <c r="C39" s="1170"/>
      <c r="D39" s="454" t="s">
        <v>539</v>
      </c>
      <c r="E39" s="431"/>
      <c r="F39" s="431"/>
      <c r="G39" s="454" t="s">
        <v>1255</v>
      </c>
      <c r="H39" s="1033"/>
      <c r="I39" s="1033"/>
      <c r="J39" s="1033" t="s">
        <v>634</v>
      </c>
      <c r="K39" s="1033"/>
      <c r="L39" s="1033"/>
      <c r="M39" s="1033" t="s">
        <v>635</v>
      </c>
      <c r="N39" s="1037"/>
      <c r="O39" s="1035"/>
      <c r="P39" s="1167"/>
    </row>
    <row r="40" spans="1:16" ht="20.100000000000001" customHeight="1">
      <c r="A40" s="1171" t="s">
        <v>636</v>
      </c>
      <c r="B40" s="1202" t="s">
        <v>3</v>
      </c>
      <c r="C40" s="1168" t="s">
        <v>623</v>
      </c>
      <c r="D40" s="671"/>
      <c r="E40" s="671">
        <v>46058</v>
      </c>
      <c r="F40" s="671"/>
      <c r="G40" s="671"/>
      <c r="H40" s="1039">
        <v>46147</v>
      </c>
      <c r="I40" s="1039"/>
      <c r="J40" s="1039"/>
      <c r="K40" s="1039">
        <v>46239</v>
      </c>
      <c r="L40" s="1039"/>
      <c r="M40" s="1039"/>
      <c r="N40" s="1039">
        <v>46331</v>
      </c>
      <c r="O40" s="1039"/>
      <c r="P40" s="1165"/>
    </row>
    <row r="41" spans="1:16" ht="19.8" customHeight="1">
      <c r="A41" s="1172"/>
      <c r="B41" s="1203"/>
      <c r="C41" s="1169"/>
      <c r="D41" s="666"/>
      <c r="E41" s="666">
        <v>0.70833333333333337</v>
      </c>
      <c r="F41" s="666"/>
      <c r="G41" s="666"/>
      <c r="H41" s="1032">
        <v>0.70833333333333337</v>
      </c>
      <c r="I41" s="1032"/>
      <c r="J41" s="1032"/>
      <c r="K41" s="1032">
        <v>0.70833333333333337</v>
      </c>
      <c r="L41" s="1032"/>
      <c r="M41" s="1032"/>
      <c r="N41" s="1032">
        <v>0.70833333333333337</v>
      </c>
      <c r="O41" s="1032"/>
      <c r="P41" s="1166"/>
    </row>
    <row r="42" spans="1:16" ht="31.8" customHeight="1">
      <c r="A42" s="1173"/>
      <c r="B42" s="1204"/>
      <c r="C42" s="1170"/>
      <c r="D42" s="450"/>
      <c r="E42" s="454" t="s">
        <v>456</v>
      </c>
      <c r="F42" s="431"/>
      <c r="G42" s="431"/>
      <c r="H42" s="1137" t="s">
        <v>1291</v>
      </c>
      <c r="I42" s="1033"/>
      <c r="J42" s="1033"/>
      <c r="K42" s="1033" t="s">
        <v>634</v>
      </c>
      <c r="L42" s="1033"/>
      <c r="M42" s="1033"/>
      <c r="N42" s="1033" t="s">
        <v>635</v>
      </c>
      <c r="O42" s="1035"/>
      <c r="P42" s="1167"/>
    </row>
    <row r="43" spans="1:16" ht="20.100000000000001" customHeight="1">
      <c r="A43" s="1171" t="s">
        <v>636</v>
      </c>
      <c r="B43" s="1180" t="s">
        <v>637</v>
      </c>
      <c r="C43" s="1168" t="s">
        <v>623</v>
      </c>
      <c r="D43" s="671"/>
      <c r="F43" s="671">
        <v>46086</v>
      </c>
      <c r="G43" s="671"/>
      <c r="H43" s="1039"/>
      <c r="I43" s="1039"/>
      <c r="J43" s="1039"/>
      <c r="K43" s="1039"/>
      <c r="L43" s="1039"/>
      <c r="M43" s="1039"/>
      <c r="N43" s="1039"/>
      <c r="O43" s="1039"/>
      <c r="P43" s="1165"/>
    </row>
    <row r="44" spans="1:16" ht="20.100000000000001" customHeight="1">
      <c r="A44" s="1172"/>
      <c r="B44" s="1175"/>
      <c r="C44" s="1169"/>
      <c r="D44" s="666"/>
      <c r="F44" s="666">
        <v>0.70833333333333337</v>
      </c>
      <c r="G44" s="666"/>
      <c r="H44" s="1032"/>
      <c r="I44" s="1032"/>
      <c r="J44" s="1032"/>
      <c r="K44" s="1032"/>
      <c r="L44" s="1032"/>
      <c r="M44" s="1032"/>
      <c r="N44" s="1032"/>
      <c r="O44" s="1032"/>
      <c r="P44" s="1166"/>
    </row>
    <row r="45" spans="1:16" ht="30">
      <c r="A45" s="1173"/>
      <c r="B45" s="1176"/>
      <c r="C45" s="1170"/>
      <c r="D45" s="450"/>
      <c r="E45" s="431"/>
      <c r="F45" s="454" t="s">
        <v>707</v>
      </c>
      <c r="G45" s="431"/>
      <c r="H45" s="1033"/>
      <c r="I45" s="1033"/>
      <c r="J45" s="1033"/>
      <c r="K45" s="1035"/>
      <c r="L45" s="1035"/>
      <c r="M45" s="1035"/>
      <c r="N45" s="1035"/>
      <c r="O45" s="1035"/>
      <c r="P45" s="1167"/>
    </row>
    <row r="46" spans="1:16" ht="20.100000000000001" customHeight="1">
      <c r="A46" s="1171" t="s">
        <v>639</v>
      </c>
      <c r="B46" s="1202" t="s">
        <v>4</v>
      </c>
      <c r="C46" s="1168" t="s">
        <v>623</v>
      </c>
      <c r="D46" s="671">
        <v>46052</v>
      </c>
      <c r="E46" s="671"/>
      <c r="F46" s="671"/>
      <c r="G46" s="671"/>
      <c r="H46" s="1039"/>
      <c r="I46" s="1039"/>
      <c r="J46" s="1039">
        <v>46233</v>
      </c>
      <c r="K46" s="1039"/>
      <c r="L46" s="1039"/>
      <c r="M46" s="1039"/>
      <c r="N46" s="1039"/>
      <c r="O46" s="1039"/>
      <c r="P46" s="1165"/>
    </row>
    <row r="47" spans="1:16" ht="20.100000000000001" customHeight="1">
      <c r="A47" s="1177"/>
      <c r="B47" s="1203"/>
      <c r="C47" s="1169"/>
      <c r="D47" s="666">
        <v>0.70833333333333337</v>
      </c>
      <c r="E47" s="666"/>
      <c r="F47" s="666"/>
      <c r="G47" s="666"/>
      <c r="H47" s="1032"/>
      <c r="I47" s="1032"/>
      <c r="J47" s="1032">
        <v>0.70833333333333337</v>
      </c>
      <c r="K47" s="1032"/>
      <c r="L47" s="1032"/>
      <c r="M47" s="1032"/>
      <c r="N47" s="1032"/>
      <c r="O47" s="1032"/>
      <c r="P47" s="1166"/>
    </row>
    <row r="48" spans="1:16" ht="30">
      <c r="A48" s="1178"/>
      <c r="B48" s="1204"/>
      <c r="C48" s="1170"/>
      <c r="D48" s="454" t="s">
        <v>590</v>
      </c>
      <c r="E48" s="431"/>
      <c r="F48" s="431"/>
      <c r="G48" s="431"/>
      <c r="H48" s="1033"/>
      <c r="I48" s="1033"/>
      <c r="J48" s="1033" t="s">
        <v>640</v>
      </c>
      <c r="K48" s="1033"/>
      <c r="L48" s="1033"/>
      <c r="M48" s="1035"/>
      <c r="N48" s="1035"/>
      <c r="O48" s="1035"/>
      <c r="P48" s="1167"/>
    </row>
    <row r="49" spans="1:16" ht="20.100000000000001" customHeight="1">
      <c r="A49" s="1181" t="s">
        <v>632</v>
      </c>
      <c r="B49" s="1202" t="s">
        <v>5</v>
      </c>
      <c r="C49" s="1205" t="s">
        <v>623</v>
      </c>
      <c r="D49" s="671"/>
      <c r="E49" s="671">
        <v>46058</v>
      </c>
      <c r="F49" s="671"/>
      <c r="G49" s="671"/>
      <c r="H49" s="1039"/>
      <c r="I49" s="1039"/>
      <c r="J49" s="1039"/>
      <c r="K49" s="1039">
        <v>46239</v>
      </c>
      <c r="L49" s="1039"/>
      <c r="M49" s="1039"/>
      <c r="N49" s="1039"/>
      <c r="O49" s="1039"/>
      <c r="P49" s="1165"/>
    </row>
    <row r="50" spans="1:16" ht="20.100000000000001" customHeight="1">
      <c r="A50" s="1177"/>
      <c r="B50" s="1203"/>
      <c r="C50" s="1169"/>
      <c r="D50" s="666"/>
      <c r="E50" s="666">
        <v>0.70833333333333337</v>
      </c>
      <c r="F50" s="666"/>
      <c r="G50" s="666"/>
      <c r="H50" s="1032"/>
      <c r="I50" s="1032"/>
      <c r="J50" s="1032"/>
      <c r="K50" s="1032">
        <v>0.70833333333333337</v>
      </c>
      <c r="L50" s="1032"/>
      <c r="M50" s="1032"/>
      <c r="N50" s="1032"/>
      <c r="O50" s="1032"/>
      <c r="P50" s="1166"/>
    </row>
    <row r="51" spans="1:16" ht="45">
      <c r="A51" s="1178"/>
      <c r="B51" s="1204"/>
      <c r="C51" s="1170"/>
      <c r="D51" s="450"/>
      <c r="E51" s="454" t="s">
        <v>600</v>
      </c>
      <c r="F51" s="431"/>
      <c r="G51" s="431"/>
      <c r="H51" s="1033"/>
      <c r="I51" s="1033"/>
      <c r="J51" s="1033"/>
      <c r="K51" s="1033" t="s">
        <v>640</v>
      </c>
      <c r="L51" s="1033"/>
      <c r="M51" s="1035"/>
      <c r="N51" s="1035"/>
      <c r="O51" s="1035"/>
      <c r="P51" s="1167"/>
    </row>
    <row r="52" spans="1:16" ht="20.100000000000001" customHeight="1">
      <c r="A52" s="1181" t="s">
        <v>632</v>
      </c>
      <c r="B52" s="1174" t="s">
        <v>641</v>
      </c>
      <c r="C52" s="1205" t="s">
        <v>623</v>
      </c>
      <c r="D52" s="671"/>
      <c r="E52" s="671">
        <v>46058</v>
      </c>
      <c r="F52" s="671"/>
      <c r="G52" s="671"/>
      <c r="H52" s="1039"/>
      <c r="I52" s="1039"/>
      <c r="J52" s="1039"/>
      <c r="K52" s="1039">
        <v>46239</v>
      </c>
      <c r="L52" s="1039"/>
      <c r="M52" s="1039"/>
      <c r="N52" s="1039"/>
      <c r="O52" s="1039"/>
      <c r="P52" s="1165"/>
    </row>
    <row r="53" spans="1:16" ht="20.100000000000001" customHeight="1">
      <c r="A53" s="1177"/>
      <c r="B53" s="1175"/>
      <c r="C53" s="1169"/>
      <c r="D53" s="666"/>
      <c r="E53" s="666">
        <v>0.70833333333333337</v>
      </c>
      <c r="F53" s="666"/>
      <c r="G53" s="666"/>
      <c r="H53" s="1032"/>
      <c r="I53" s="1032"/>
      <c r="J53" s="1032"/>
      <c r="K53" s="1032">
        <v>0.70833333333333337</v>
      </c>
      <c r="L53" s="1032"/>
      <c r="M53" s="1032"/>
      <c r="N53" s="1032"/>
      <c r="O53" s="1032"/>
      <c r="P53" s="1166"/>
    </row>
    <row r="54" spans="1:16" ht="45">
      <c r="A54" s="1178"/>
      <c r="B54" s="1176"/>
      <c r="C54" s="1170"/>
      <c r="D54" s="450"/>
      <c r="E54" s="454" t="s">
        <v>681</v>
      </c>
      <c r="F54" s="431"/>
      <c r="G54" s="431"/>
      <c r="H54" s="1033"/>
      <c r="I54" s="1033"/>
      <c r="J54" s="1033"/>
      <c r="K54" s="1033" t="s">
        <v>640</v>
      </c>
      <c r="L54" s="1033"/>
      <c r="M54" s="1035"/>
      <c r="N54" s="1035"/>
      <c r="O54" s="1035"/>
      <c r="P54" s="1167"/>
    </row>
    <row r="55" spans="1:16" ht="20.100000000000001" customHeight="1">
      <c r="A55" s="1171" t="s">
        <v>639</v>
      </c>
      <c r="B55" s="1180" t="s">
        <v>642</v>
      </c>
      <c r="C55" s="1168" t="s">
        <v>623</v>
      </c>
      <c r="D55" s="671"/>
      <c r="F55" s="671">
        <v>46101</v>
      </c>
      <c r="G55" s="671"/>
      <c r="H55" s="1039"/>
      <c r="I55" s="1039"/>
      <c r="J55" s="1039"/>
      <c r="K55" s="1039"/>
      <c r="L55" s="1039"/>
      <c r="M55" s="1039"/>
      <c r="N55" s="1039"/>
      <c r="O55" s="1039"/>
      <c r="P55" s="1165"/>
    </row>
    <row r="56" spans="1:16" ht="20.100000000000001" customHeight="1">
      <c r="A56" s="1177"/>
      <c r="B56" s="1175"/>
      <c r="C56" s="1169"/>
      <c r="D56" s="666"/>
      <c r="F56" s="666">
        <v>0.70833333333333337</v>
      </c>
      <c r="G56" s="666"/>
      <c r="H56" s="1032"/>
      <c r="I56" s="1032"/>
      <c r="J56" s="1032"/>
      <c r="K56" s="1032"/>
      <c r="L56" s="1032"/>
      <c r="M56" s="1032"/>
      <c r="N56" s="1032"/>
      <c r="O56" s="1032"/>
      <c r="P56" s="1166"/>
    </row>
    <row r="57" spans="1:16" ht="30">
      <c r="A57" s="1178"/>
      <c r="B57" s="1176"/>
      <c r="C57" s="1170"/>
      <c r="D57" s="450"/>
      <c r="E57" s="672"/>
      <c r="F57" s="454" t="s">
        <v>1217</v>
      </c>
      <c r="G57" s="431"/>
      <c r="H57" s="1033"/>
      <c r="I57" s="1033"/>
      <c r="J57" s="1033"/>
      <c r="K57" s="1033"/>
      <c r="L57" s="1035"/>
      <c r="M57" s="1035"/>
      <c r="N57" s="1035"/>
      <c r="O57" s="1035"/>
      <c r="P57" s="1167"/>
    </row>
    <row r="58" spans="1:16" ht="20.100000000000001" customHeight="1">
      <c r="A58" s="1171" t="s">
        <v>639</v>
      </c>
      <c r="B58" s="1180" t="s">
        <v>643</v>
      </c>
      <c r="C58" s="1168" t="s">
        <v>623</v>
      </c>
      <c r="D58" s="671"/>
      <c r="F58" s="671"/>
      <c r="G58" s="671"/>
      <c r="H58" s="1039">
        <v>46162</v>
      </c>
      <c r="I58" s="1039"/>
      <c r="J58" s="1039"/>
      <c r="K58" s="1039"/>
      <c r="L58" s="1039"/>
      <c r="M58" s="1039"/>
      <c r="N58" s="1039"/>
      <c r="O58" s="1039"/>
      <c r="P58" s="1165"/>
    </row>
    <row r="59" spans="1:16" ht="20.100000000000001" customHeight="1">
      <c r="A59" s="1177"/>
      <c r="B59" s="1175"/>
      <c r="C59" s="1169"/>
      <c r="D59" s="666"/>
      <c r="F59" s="666"/>
      <c r="G59" s="666"/>
      <c r="H59" s="1032">
        <v>0.70833333333333337</v>
      </c>
      <c r="I59" s="1032"/>
      <c r="J59" s="1032"/>
      <c r="K59" s="1032"/>
      <c r="L59" s="1032"/>
      <c r="M59" s="1032"/>
      <c r="N59" s="1032"/>
      <c r="O59" s="1032"/>
      <c r="P59" s="1166"/>
    </row>
    <row r="60" spans="1:16" ht="20.100000000000001" customHeight="1">
      <c r="A60" s="1177"/>
      <c r="B60" s="1175"/>
      <c r="C60" s="1169"/>
      <c r="D60" s="451"/>
      <c r="F60" s="432"/>
      <c r="G60" s="432"/>
      <c r="H60" s="1040" t="s">
        <v>638</v>
      </c>
      <c r="I60" s="1040"/>
      <c r="J60" s="1040"/>
      <c r="K60" s="1040"/>
      <c r="L60" s="1041"/>
      <c r="M60" s="1041"/>
      <c r="N60" s="1041"/>
      <c r="O60" s="1041"/>
      <c r="P60" s="1167"/>
    </row>
    <row r="61" spans="1:16" ht="20.100000000000001" customHeight="1">
      <c r="A61" s="1171" t="s">
        <v>644</v>
      </c>
      <c r="B61" s="1179" t="s">
        <v>645</v>
      </c>
      <c r="C61" s="1168" t="s">
        <v>623</v>
      </c>
      <c r="D61" s="452"/>
      <c r="E61" s="663">
        <v>46078</v>
      </c>
      <c r="F61" s="671"/>
      <c r="G61" s="1090"/>
      <c r="H61" s="1042"/>
      <c r="I61" s="1042"/>
      <c r="J61" s="1042"/>
      <c r="K61" s="1042"/>
      <c r="L61" s="1043"/>
      <c r="M61" s="1043"/>
      <c r="N61" s="1043"/>
      <c r="O61" s="1043"/>
      <c r="P61" s="673"/>
    </row>
    <row r="62" spans="1:16" ht="20.100000000000001" customHeight="1">
      <c r="A62" s="1177"/>
      <c r="B62" s="1175"/>
      <c r="C62" s="1169"/>
      <c r="D62" s="451"/>
      <c r="E62" s="666">
        <v>0.70833333333333337</v>
      </c>
      <c r="F62" s="666"/>
      <c r="G62" s="432"/>
      <c r="H62" s="1040"/>
      <c r="I62" s="1040"/>
      <c r="J62" s="1040"/>
      <c r="K62" s="1040"/>
      <c r="L62" s="1041"/>
      <c r="M62" s="1041"/>
      <c r="N62" s="1041"/>
      <c r="O62" s="1041"/>
      <c r="P62" s="674"/>
    </row>
    <row r="63" spans="1:16" ht="30" customHeight="1">
      <c r="A63" s="1178"/>
      <c r="B63" s="1176"/>
      <c r="C63" s="1169"/>
      <c r="D63" s="451"/>
      <c r="E63" s="454" t="s">
        <v>843</v>
      </c>
      <c r="F63" s="431"/>
      <c r="G63" s="432"/>
      <c r="H63" s="1040"/>
      <c r="I63" s="1040"/>
      <c r="J63" s="1040"/>
      <c r="K63" s="1040"/>
      <c r="L63" s="1041"/>
      <c r="M63" s="1041"/>
      <c r="N63" s="1041"/>
      <c r="O63" s="1041"/>
      <c r="P63" s="674"/>
    </row>
    <row r="64" spans="1:16" ht="20.100000000000001" customHeight="1">
      <c r="A64" s="1171" t="s">
        <v>646</v>
      </c>
      <c r="B64" s="1180" t="s">
        <v>647</v>
      </c>
      <c r="C64" s="1168" t="s">
        <v>623</v>
      </c>
      <c r="D64" s="663"/>
      <c r="E64" s="663"/>
      <c r="F64" s="663">
        <v>46086</v>
      </c>
      <c r="G64" s="663"/>
      <c r="H64" s="1031"/>
      <c r="I64" s="1031"/>
      <c r="J64" s="1031"/>
      <c r="K64" s="1039"/>
      <c r="L64" s="1039"/>
      <c r="M64" s="1039"/>
      <c r="N64" s="1039"/>
      <c r="O64" s="1039"/>
      <c r="P64" s="671"/>
    </row>
    <row r="65" spans="1:16" ht="20.100000000000001" customHeight="1">
      <c r="A65" s="1172"/>
      <c r="B65" s="1175"/>
      <c r="C65" s="1169"/>
      <c r="D65" s="666"/>
      <c r="E65" s="666"/>
      <c r="F65" s="666">
        <v>0.70833333333333337</v>
      </c>
      <c r="G65" s="666"/>
      <c r="H65" s="1032"/>
      <c r="I65" s="1032"/>
      <c r="J65" s="1032"/>
      <c r="K65" s="1032"/>
      <c r="L65" s="1032"/>
      <c r="M65" s="1032"/>
      <c r="N65" s="1032"/>
      <c r="O65" s="1032"/>
      <c r="P65" s="666"/>
    </row>
    <row r="66" spans="1:16" ht="30">
      <c r="A66" s="1173"/>
      <c r="B66" s="1176"/>
      <c r="C66" s="1170"/>
      <c r="D66" s="450"/>
      <c r="E66" s="431"/>
      <c r="F66" s="454" t="s">
        <v>1175</v>
      </c>
      <c r="G66" s="431"/>
      <c r="H66" s="1033"/>
      <c r="I66" s="1033"/>
      <c r="J66" s="1033"/>
      <c r="K66" s="1033"/>
      <c r="L66" s="1035"/>
      <c r="M66" s="1035"/>
      <c r="N66" s="1035"/>
      <c r="O66" s="1035"/>
      <c r="P66" s="675"/>
    </row>
    <row r="67" spans="1:16" ht="20.100000000000001" customHeight="1">
      <c r="A67" s="1171" t="s">
        <v>646</v>
      </c>
      <c r="B67" s="1180" t="s">
        <v>648</v>
      </c>
      <c r="C67" s="1168" t="s">
        <v>623</v>
      </c>
      <c r="D67" s="663"/>
      <c r="E67" s="663"/>
      <c r="F67" s="663">
        <v>46086</v>
      </c>
      <c r="G67" s="663"/>
      <c r="H67" s="1031"/>
      <c r="I67" s="1031"/>
      <c r="J67" s="1031"/>
      <c r="K67" s="1039"/>
      <c r="L67" s="1039"/>
      <c r="M67" s="1039"/>
      <c r="N67" s="1039"/>
      <c r="O67" s="1039"/>
      <c r="P67" s="671"/>
    </row>
    <row r="68" spans="1:16" ht="20.100000000000001" customHeight="1">
      <c r="A68" s="1172"/>
      <c r="B68" s="1175"/>
      <c r="C68" s="1169"/>
      <c r="D68" s="666"/>
      <c r="E68" s="666"/>
      <c r="F68" s="666">
        <v>0.70833333333333337</v>
      </c>
      <c r="G68" s="666"/>
      <c r="H68" s="1032"/>
      <c r="I68" s="1032"/>
      <c r="J68" s="1032"/>
      <c r="K68" s="1032"/>
      <c r="L68" s="1032"/>
      <c r="M68" s="1032"/>
      <c r="N68" s="1032"/>
      <c r="O68" s="1032"/>
      <c r="P68" s="666"/>
    </row>
    <row r="69" spans="1:16" ht="30">
      <c r="A69" s="1173"/>
      <c r="B69" s="1176"/>
      <c r="C69" s="1170"/>
      <c r="D69" s="450"/>
      <c r="E69" s="431"/>
      <c r="F69" s="454" t="s">
        <v>1176</v>
      </c>
      <c r="G69" s="431"/>
      <c r="H69" s="1033"/>
      <c r="I69" s="1033"/>
      <c r="J69" s="1033"/>
      <c r="K69" s="1033"/>
      <c r="L69" s="1035"/>
      <c r="M69" s="1035"/>
      <c r="N69" s="1035"/>
      <c r="O69" s="1035"/>
      <c r="P69" s="675"/>
    </row>
    <row r="70" spans="1:16" ht="20.100000000000001" customHeight="1">
      <c r="A70" s="1171" t="s">
        <v>646</v>
      </c>
      <c r="B70" s="1180" t="s">
        <v>649</v>
      </c>
      <c r="C70" s="1168" t="s">
        <v>623</v>
      </c>
      <c r="D70" s="663"/>
      <c r="E70" s="663"/>
      <c r="F70" s="663">
        <v>46086</v>
      </c>
      <c r="G70" s="663"/>
      <c r="H70" s="1031"/>
      <c r="I70" s="1031"/>
      <c r="J70" s="1031"/>
      <c r="K70" s="1039"/>
      <c r="L70" s="1039"/>
      <c r="M70" s="1039"/>
      <c r="N70" s="1039"/>
      <c r="O70" s="1039"/>
      <c r="P70" s="671"/>
    </row>
    <row r="71" spans="1:16" ht="20.100000000000001" customHeight="1">
      <c r="A71" s="1172"/>
      <c r="B71" s="1175"/>
      <c r="C71" s="1169"/>
      <c r="D71" s="666"/>
      <c r="E71" s="666"/>
      <c r="F71" s="666">
        <v>0.70833333333333337</v>
      </c>
      <c r="G71" s="666"/>
      <c r="H71" s="1032"/>
      <c r="I71" s="1032"/>
      <c r="J71" s="1032"/>
      <c r="K71" s="1032"/>
      <c r="L71" s="1032"/>
      <c r="M71" s="1032"/>
      <c r="N71" s="1032"/>
      <c r="O71" s="1032"/>
      <c r="P71" s="666"/>
    </row>
    <row r="72" spans="1:16" ht="30">
      <c r="A72" s="1173"/>
      <c r="B72" s="1176"/>
      <c r="C72" s="1170"/>
      <c r="D72" s="450"/>
      <c r="E72" s="431"/>
      <c r="F72" s="454" t="s">
        <v>1177</v>
      </c>
      <c r="G72" s="431"/>
      <c r="H72" s="1033"/>
      <c r="I72" s="1033"/>
      <c r="J72" s="1033"/>
      <c r="K72" s="1033"/>
      <c r="L72" s="1035"/>
      <c r="M72" s="1035"/>
      <c r="N72" s="1035"/>
      <c r="O72" s="1035"/>
      <c r="P72" s="675"/>
    </row>
    <row r="73" spans="1:16" ht="20.100000000000001" customHeight="1">
      <c r="A73" s="1171" t="s">
        <v>650</v>
      </c>
      <c r="B73" s="1180" t="s">
        <v>651</v>
      </c>
      <c r="C73" s="1168" t="s">
        <v>623</v>
      </c>
      <c r="D73" s="663"/>
      <c r="E73" s="663"/>
      <c r="F73" s="671"/>
      <c r="G73" s="663">
        <v>46119</v>
      </c>
      <c r="H73" s="1031"/>
      <c r="I73" s="1031"/>
      <c r="J73" s="1031"/>
      <c r="K73" s="1039"/>
      <c r="L73" s="1039"/>
      <c r="M73" s="1039"/>
      <c r="N73" s="1039"/>
      <c r="O73" s="1039"/>
      <c r="P73" s="671"/>
    </row>
    <row r="74" spans="1:16" ht="20.100000000000001" customHeight="1">
      <c r="A74" s="1172"/>
      <c r="B74" s="1175"/>
      <c r="C74" s="1169"/>
      <c r="D74" s="666"/>
      <c r="E74" s="666"/>
      <c r="F74" s="666"/>
      <c r="G74" s="666">
        <v>0.70833333333333337</v>
      </c>
      <c r="H74" s="1032"/>
      <c r="I74" s="1032"/>
      <c r="J74" s="1032"/>
      <c r="K74" s="1032"/>
      <c r="L74" s="1032"/>
      <c r="M74" s="1032"/>
      <c r="N74" s="1032"/>
      <c r="O74" s="1032"/>
      <c r="P74" s="666"/>
    </row>
    <row r="75" spans="1:16" ht="30">
      <c r="A75" s="1173"/>
      <c r="B75" s="1176"/>
      <c r="C75" s="1170"/>
      <c r="D75" s="450"/>
      <c r="E75" s="450"/>
      <c r="F75" s="431"/>
      <c r="G75" s="454" t="s">
        <v>1311</v>
      </c>
      <c r="H75" s="1033"/>
      <c r="I75" s="1033"/>
      <c r="J75" s="1033"/>
      <c r="K75" s="1033"/>
      <c r="L75" s="1035"/>
      <c r="M75" s="1035"/>
      <c r="N75" s="1035"/>
      <c r="O75" s="1035"/>
      <c r="P75" s="675"/>
    </row>
    <row r="76" spans="1:16" ht="20.100000000000001" customHeight="1">
      <c r="A76" s="1171" t="s">
        <v>650</v>
      </c>
      <c r="B76" s="1180" t="s">
        <v>652</v>
      </c>
      <c r="C76" s="1168" t="s">
        <v>623</v>
      </c>
      <c r="D76" s="663"/>
      <c r="E76" s="663"/>
      <c r="F76" s="663"/>
      <c r="G76" s="663">
        <v>46119</v>
      </c>
      <c r="H76" s="1031"/>
      <c r="I76" s="1031"/>
      <c r="J76" s="1031"/>
      <c r="K76" s="1039"/>
      <c r="L76" s="1039"/>
      <c r="M76" s="1039"/>
      <c r="N76" s="1039"/>
      <c r="O76" s="1039"/>
      <c r="P76" s="671"/>
    </row>
    <row r="77" spans="1:16" ht="20.100000000000001" customHeight="1">
      <c r="A77" s="1172"/>
      <c r="B77" s="1175"/>
      <c r="C77" s="1169"/>
      <c r="D77" s="666"/>
      <c r="E77" s="666"/>
      <c r="F77" s="666"/>
      <c r="G77" s="666">
        <v>0.70833333333333337</v>
      </c>
      <c r="H77" s="1032"/>
      <c r="I77" s="1032"/>
      <c r="J77" s="1032"/>
      <c r="K77" s="1032"/>
      <c r="L77" s="1032"/>
      <c r="M77" s="1032"/>
      <c r="N77" s="1032"/>
      <c r="O77" s="1032"/>
      <c r="P77" s="666"/>
    </row>
    <row r="78" spans="1:16" ht="30">
      <c r="A78" s="1173"/>
      <c r="B78" s="1176"/>
      <c r="C78" s="1170"/>
      <c r="D78" s="450"/>
      <c r="E78" s="450"/>
      <c r="F78" s="431"/>
      <c r="G78" s="454" t="s">
        <v>1314</v>
      </c>
      <c r="H78" s="1033"/>
      <c r="I78" s="1033"/>
      <c r="J78" s="1033"/>
      <c r="K78" s="1033"/>
      <c r="L78" s="1035"/>
      <c r="M78" s="1035"/>
      <c r="N78" s="1035"/>
      <c r="O78" s="1035"/>
      <c r="P78" s="675"/>
    </row>
    <row r="79" spans="1:16" ht="20.100000000000001" customHeight="1">
      <c r="A79" s="1171" t="s">
        <v>650</v>
      </c>
      <c r="B79" s="1180" t="s">
        <v>653</v>
      </c>
      <c r="C79" s="1168" t="s">
        <v>623</v>
      </c>
      <c r="D79" s="663"/>
      <c r="E79" s="663"/>
      <c r="F79" s="671"/>
      <c r="G79" s="663">
        <v>46119</v>
      </c>
      <c r="H79" s="1031"/>
      <c r="I79" s="1031"/>
      <c r="J79" s="1031"/>
      <c r="K79" s="1039"/>
      <c r="L79" s="1039"/>
      <c r="M79" s="1039"/>
      <c r="N79" s="1039"/>
      <c r="O79" s="1039"/>
      <c r="P79" s="671"/>
    </row>
    <row r="80" spans="1:16" ht="20.100000000000001" customHeight="1">
      <c r="A80" s="1172"/>
      <c r="B80" s="1175"/>
      <c r="C80" s="1169"/>
      <c r="D80" s="666"/>
      <c r="E80" s="666"/>
      <c r="F80" s="666"/>
      <c r="G80" s="666">
        <v>0.70833333333333337</v>
      </c>
      <c r="H80" s="1032"/>
      <c r="I80" s="1032"/>
      <c r="J80" s="1032"/>
      <c r="K80" s="1032"/>
      <c r="L80" s="1032"/>
      <c r="M80" s="1032"/>
      <c r="N80" s="1032"/>
      <c r="O80" s="1032"/>
      <c r="P80" s="666"/>
    </row>
    <row r="81" spans="1:16" ht="30">
      <c r="A81" s="1173"/>
      <c r="B81" s="1176"/>
      <c r="C81" s="1170"/>
      <c r="D81" s="450"/>
      <c r="E81" s="450"/>
      <c r="F81" s="431"/>
      <c r="G81" s="454" t="s">
        <v>1319</v>
      </c>
      <c r="H81" s="1033"/>
      <c r="I81" s="1033"/>
      <c r="J81" s="1033"/>
      <c r="K81" s="1033"/>
      <c r="L81" s="1035"/>
      <c r="M81" s="1035"/>
      <c r="N81" s="1035"/>
      <c r="O81" s="1035"/>
      <c r="P81" s="675"/>
    </row>
    <row r="82" spans="1:16" ht="20.100000000000001" customHeight="1">
      <c r="A82" s="1171" t="s">
        <v>650</v>
      </c>
      <c r="B82" s="1180" t="s">
        <v>654</v>
      </c>
      <c r="C82" s="1168" t="s">
        <v>623</v>
      </c>
      <c r="D82" s="663"/>
      <c r="E82" s="663"/>
      <c r="F82" s="663"/>
      <c r="G82" s="663">
        <v>46119</v>
      </c>
      <c r="H82" s="1031"/>
      <c r="I82" s="1031"/>
      <c r="J82" s="1031"/>
      <c r="K82" s="1039"/>
      <c r="L82" s="1039"/>
      <c r="M82" s="1039"/>
      <c r="N82" s="1039"/>
      <c r="O82" s="1039"/>
      <c r="P82" s="671"/>
    </row>
    <row r="83" spans="1:16" ht="20.100000000000001" customHeight="1">
      <c r="A83" s="1172"/>
      <c r="B83" s="1175"/>
      <c r="C83" s="1169"/>
      <c r="D83" s="666"/>
      <c r="E83" s="666"/>
      <c r="F83" s="666"/>
      <c r="G83" s="666">
        <v>0.70833333333333337</v>
      </c>
      <c r="H83" s="1032"/>
      <c r="I83" s="1032"/>
      <c r="J83" s="1032"/>
      <c r="K83" s="1032"/>
      <c r="L83" s="1032"/>
      <c r="M83" s="1032"/>
      <c r="N83" s="1032"/>
      <c r="O83" s="1032"/>
      <c r="P83" s="666"/>
    </row>
    <row r="84" spans="1:16" ht="60">
      <c r="A84" s="1173"/>
      <c r="B84" s="1176"/>
      <c r="C84" s="1170"/>
      <c r="D84" s="450"/>
      <c r="E84" s="450"/>
      <c r="F84" s="431"/>
      <c r="G84" s="454" t="s">
        <v>1322</v>
      </c>
      <c r="H84" s="1033"/>
      <c r="I84" s="1033"/>
      <c r="J84" s="1033"/>
      <c r="K84" s="1033"/>
      <c r="L84" s="1035"/>
      <c r="M84" s="1035"/>
      <c r="N84" s="1035"/>
      <c r="O84" s="1035"/>
      <c r="P84" s="675"/>
    </row>
    <row r="85" spans="1:16" ht="20.100000000000001" customHeight="1">
      <c r="A85" s="1171" t="s">
        <v>655</v>
      </c>
      <c r="B85" s="1180" t="s">
        <v>656</v>
      </c>
      <c r="C85" s="1168" t="s">
        <v>623</v>
      </c>
      <c r="D85" s="663"/>
      <c r="E85" s="663"/>
      <c r="F85" s="663"/>
      <c r="G85" s="663"/>
      <c r="H85" s="1031">
        <v>46147</v>
      </c>
      <c r="I85" s="1031"/>
      <c r="J85" s="1031"/>
      <c r="K85" s="1039"/>
      <c r="L85" s="1039"/>
      <c r="M85" s="1039"/>
      <c r="N85" s="1039"/>
      <c r="O85" s="1039"/>
      <c r="P85" s="671"/>
    </row>
    <row r="86" spans="1:16" ht="20.100000000000001" customHeight="1">
      <c r="A86" s="1172"/>
      <c r="B86" s="1175"/>
      <c r="C86" s="1169"/>
      <c r="D86" s="666"/>
      <c r="E86" s="666"/>
      <c r="F86" s="666"/>
      <c r="G86" s="666"/>
      <c r="H86" s="1032">
        <v>0.70833333333333337</v>
      </c>
      <c r="I86" s="1032"/>
      <c r="J86" s="1032"/>
      <c r="K86" s="1032"/>
      <c r="L86" s="1032"/>
      <c r="M86" s="1032"/>
      <c r="N86" s="1032"/>
      <c r="O86" s="1032"/>
      <c r="P86" s="666"/>
    </row>
    <row r="87" spans="1:16" ht="30">
      <c r="A87" s="1173"/>
      <c r="B87" s="1176"/>
      <c r="C87" s="1170"/>
      <c r="D87" s="450"/>
      <c r="E87" s="450"/>
      <c r="F87" s="431"/>
      <c r="G87" s="450"/>
      <c r="H87" s="1137" t="s">
        <v>1296</v>
      </c>
      <c r="I87" s="1033"/>
      <c r="J87" s="1033"/>
      <c r="K87" s="1033"/>
      <c r="L87" s="1033"/>
      <c r="M87" s="1033"/>
      <c r="N87" s="1035"/>
      <c r="O87" s="1035"/>
      <c r="P87" s="675"/>
    </row>
    <row r="88" spans="1:16" ht="20.100000000000001" customHeight="1">
      <c r="A88" s="1171" t="s">
        <v>655</v>
      </c>
      <c r="B88" s="1180" t="s">
        <v>657</v>
      </c>
      <c r="C88" s="1168" t="s">
        <v>623</v>
      </c>
      <c r="D88" s="663"/>
      <c r="E88" s="663"/>
      <c r="F88" s="663"/>
      <c r="G88" s="663"/>
      <c r="H88" s="1031">
        <v>46147</v>
      </c>
      <c r="I88" s="1031"/>
      <c r="J88" s="1031"/>
      <c r="K88" s="1039"/>
      <c r="L88" s="1039"/>
      <c r="M88" s="1039"/>
      <c r="N88" s="1039"/>
      <c r="O88" s="1039"/>
      <c r="P88" s="671"/>
    </row>
    <row r="89" spans="1:16" ht="20.100000000000001" customHeight="1">
      <c r="A89" s="1172"/>
      <c r="B89" s="1175"/>
      <c r="C89" s="1169"/>
      <c r="D89" s="666"/>
      <c r="E89" s="666"/>
      <c r="F89" s="666"/>
      <c r="G89" s="666"/>
      <c r="H89" s="1032">
        <v>0.70833333333333337</v>
      </c>
      <c r="I89" s="1032"/>
      <c r="J89" s="1032"/>
      <c r="K89" s="1032"/>
      <c r="L89" s="1032"/>
      <c r="M89" s="1032"/>
      <c r="N89" s="1032"/>
      <c r="O89" s="1032"/>
      <c r="P89" s="666"/>
    </row>
    <row r="90" spans="1:16" ht="45">
      <c r="A90" s="1173"/>
      <c r="B90" s="1176"/>
      <c r="C90" s="1170"/>
      <c r="D90" s="450"/>
      <c r="E90" s="450"/>
      <c r="F90" s="431"/>
      <c r="G90" s="450"/>
      <c r="H90" s="1137" t="s">
        <v>1297</v>
      </c>
      <c r="I90" s="1035"/>
      <c r="J90" s="1035"/>
      <c r="K90" s="1035"/>
      <c r="L90" s="1035"/>
      <c r="M90" s="1035"/>
      <c r="N90" s="1035"/>
      <c r="O90" s="1035"/>
      <c r="P90" s="675"/>
    </row>
    <row r="91" spans="1:16" ht="20.100000000000001" customHeight="1">
      <c r="A91" s="1171" t="s">
        <v>655</v>
      </c>
      <c r="B91" s="1180" t="s">
        <v>658</v>
      </c>
      <c r="C91" s="1168" t="s">
        <v>623</v>
      </c>
      <c r="D91" s="663"/>
      <c r="E91" s="663"/>
      <c r="F91" s="663"/>
      <c r="G91" s="663"/>
      <c r="H91" s="1031">
        <v>46147</v>
      </c>
      <c r="I91" s="1031"/>
      <c r="J91" s="1031"/>
      <c r="K91" s="1039"/>
      <c r="L91" s="1039"/>
      <c r="M91" s="1039"/>
      <c r="N91" s="1039"/>
      <c r="O91" s="1039"/>
      <c r="P91" s="671"/>
    </row>
    <row r="92" spans="1:16" ht="20.100000000000001" customHeight="1">
      <c r="A92" s="1172"/>
      <c r="B92" s="1175"/>
      <c r="C92" s="1169"/>
      <c r="D92" s="666"/>
      <c r="E92" s="666"/>
      <c r="F92" s="666"/>
      <c r="G92" s="666"/>
      <c r="H92" s="1032">
        <v>0.70833333333333337</v>
      </c>
      <c r="I92" s="1032"/>
      <c r="J92" s="1032"/>
      <c r="K92" s="1032"/>
      <c r="L92" s="1032"/>
      <c r="M92" s="1032"/>
      <c r="N92" s="1032"/>
      <c r="O92" s="1032"/>
      <c r="P92" s="666"/>
    </row>
    <row r="93" spans="1:16" ht="30">
      <c r="A93" s="1173"/>
      <c r="B93" s="1176"/>
      <c r="C93" s="1170"/>
      <c r="D93" s="450"/>
      <c r="E93" s="450"/>
      <c r="F93" s="431"/>
      <c r="G93" s="450"/>
      <c r="H93" s="1137" t="s">
        <v>1300</v>
      </c>
      <c r="I93" s="1035"/>
      <c r="J93" s="1035"/>
      <c r="K93" s="1035"/>
      <c r="L93" s="1035"/>
      <c r="M93" s="1035"/>
      <c r="N93" s="1035"/>
      <c r="O93" s="1035"/>
      <c r="P93" s="675"/>
    </row>
    <row r="94" spans="1:16" ht="20.100000000000001" customHeight="1">
      <c r="A94" s="1171" t="s">
        <v>655</v>
      </c>
      <c r="B94" s="1180" t="s">
        <v>659</v>
      </c>
      <c r="C94" s="1168" t="s">
        <v>623</v>
      </c>
      <c r="D94" s="663"/>
      <c r="E94" s="663"/>
      <c r="F94" s="663"/>
      <c r="G94" s="663"/>
      <c r="H94" s="1031">
        <v>46147</v>
      </c>
      <c r="I94" s="1031"/>
      <c r="J94" s="1031"/>
      <c r="K94" s="1039"/>
      <c r="L94" s="1039"/>
      <c r="M94" s="1039"/>
      <c r="N94" s="1039"/>
      <c r="O94" s="1039"/>
      <c r="P94" s="671"/>
    </row>
    <row r="95" spans="1:16" ht="20.100000000000001" customHeight="1">
      <c r="A95" s="1172"/>
      <c r="B95" s="1175"/>
      <c r="C95" s="1169"/>
      <c r="D95" s="666"/>
      <c r="E95" s="666"/>
      <c r="F95" s="666"/>
      <c r="G95" s="666"/>
      <c r="H95" s="1032">
        <v>0.70833333333333337</v>
      </c>
      <c r="I95" s="1032"/>
      <c r="J95" s="1032"/>
      <c r="K95" s="1032"/>
      <c r="L95" s="1032"/>
      <c r="M95" s="1032"/>
      <c r="N95" s="1032"/>
      <c r="O95" s="1032"/>
      <c r="P95" s="666"/>
    </row>
    <row r="96" spans="1:16" ht="20.100000000000001" customHeight="1">
      <c r="A96" s="1173"/>
      <c r="B96" s="1176"/>
      <c r="C96" s="1170"/>
      <c r="D96" s="450"/>
      <c r="E96" s="450"/>
      <c r="F96" s="431"/>
      <c r="G96" s="450"/>
      <c r="H96" s="1137" t="s">
        <v>1303</v>
      </c>
      <c r="I96" s="1035"/>
      <c r="J96" s="1035"/>
      <c r="K96" s="1035"/>
      <c r="L96" s="1035"/>
      <c r="M96" s="1035"/>
      <c r="N96" s="1035"/>
      <c r="O96" s="1035"/>
      <c r="P96" s="675"/>
    </row>
    <row r="97" spans="1:16" ht="20.100000000000001" customHeight="1">
      <c r="A97" s="1171" t="s">
        <v>655</v>
      </c>
      <c r="B97" s="1180" t="s">
        <v>660</v>
      </c>
      <c r="C97" s="1168" t="s">
        <v>623</v>
      </c>
      <c r="D97" s="663"/>
      <c r="E97" s="663"/>
      <c r="F97" s="663"/>
      <c r="G97" s="663"/>
      <c r="H97" s="1031">
        <v>46147</v>
      </c>
      <c r="I97" s="1031"/>
      <c r="J97" s="1031"/>
      <c r="K97" s="1039"/>
      <c r="L97" s="1039"/>
      <c r="M97" s="1039"/>
      <c r="N97" s="1039"/>
      <c r="O97" s="1039"/>
      <c r="P97" s="671"/>
    </row>
    <row r="98" spans="1:16" ht="20.100000000000001" customHeight="1">
      <c r="A98" s="1172"/>
      <c r="B98" s="1175"/>
      <c r="C98" s="1169"/>
      <c r="D98" s="666"/>
      <c r="E98" s="666"/>
      <c r="F98" s="666"/>
      <c r="G98" s="666"/>
      <c r="H98" s="1032">
        <v>0.70833333333333337</v>
      </c>
      <c r="I98" s="1032"/>
      <c r="J98" s="1032"/>
      <c r="K98" s="1032"/>
      <c r="L98" s="1032"/>
      <c r="M98" s="1032"/>
      <c r="N98" s="1032"/>
      <c r="O98" s="1032"/>
      <c r="P98" s="666"/>
    </row>
    <row r="99" spans="1:16" ht="30">
      <c r="A99" s="1173"/>
      <c r="B99" s="1176"/>
      <c r="C99" s="1170"/>
      <c r="D99" s="450"/>
      <c r="E99" s="450"/>
      <c r="F99" s="450"/>
      <c r="G99" s="450"/>
      <c r="H99" s="1137" t="s">
        <v>1304</v>
      </c>
      <c r="I99" s="1035"/>
      <c r="J99" s="1035"/>
      <c r="K99" s="1035"/>
      <c r="L99" s="1035"/>
      <c r="M99" s="1035"/>
      <c r="N99" s="1035"/>
      <c r="O99" s="1035"/>
      <c r="P99" s="675"/>
    </row>
    <row r="100" spans="1:16" ht="20.100000000000001" customHeight="1">
      <c r="A100" s="1171" t="s">
        <v>655</v>
      </c>
      <c r="B100" s="1180" t="s">
        <v>661</v>
      </c>
      <c r="C100" s="1168" t="s">
        <v>623</v>
      </c>
      <c r="D100" s="451"/>
      <c r="E100" s="453"/>
      <c r="F100" s="663">
        <v>46106</v>
      </c>
      <c r="G100" s="451"/>
      <c r="H100" s="1044"/>
      <c r="I100" s="1041"/>
      <c r="J100" s="1041"/>
      <c r="K100" s="1045"/>
      <c r="L100" s="1041"/>
      <c r="M100" s="1041"/>
      <c r="N100" s="1045"/>
      <c r="O100" s="1041"/>
      <c r="P100" s="676"/>
    </row>
    <row r="101" spans="1:16" ht="20.100000000000001" customHeight="1">
      <c r="A101" s="1172"/>
      <c r="B101" s="1175"/>
      <c r="C101" s="1169"/>
      <c r="D101" s="451"/>
      <c r="E101" s="453"/>
      <c r="F101" s="666">
        <v>0.70833333333333337</v>
      </c>
      <c r="G101" s="451"/>
      <c r="H101" s="1044"/>
      <c r="I101" s="1041"/>
      <c r="J101" s="1041"/>
      <c r="K101" s="1045"/>
      <c r="L101" s="1041"/>
      <c r="M101" s="1041"/>
      <c r="N101" s="1045"/>
      <c r="O101" s="1041"/>
      <c r="P101" s="676"/>
    </row>
    <row r="102" spans="1:16" ht="30">
      <c r="A102" s="1173"/>
      <c r="B102" s="1176"/>
      <c r="C102" s="1170"/>
      <c r="D102" s="451"/>
      <c r="E102" s="453"/>
      <c r="F102" s="454" t="s">
        <v>1265</v>
      </c>
      <c r="G102" s="451"/>
      <c r="H102" s="1044"/>
      <c r="I102" s="1041"/>
      <c r="J102" s="1041"/>
      <c r="K102" s="1045"/>
      <c r="L102" s="1041"/>
      <c r="M102" s="1041"/>
      <c r="N102" s="1045"/>
      <c r="O102" s="1041"/>
      <c r="P102" s="676"/>
    </row>
    <row r="103" spans="1:16" ht="20.100000000000001" customHeight="1">
      <c r="A103" s="1171" t="s">
        <v>662</v>
      </c>
      <c r="B103" s="1180" t="s">
        <v>840</v>
      </c>
      <c r="C103" s="1168" t="s">
        <v>623</v>
      </c>
      <c r="D103" s="671"/>
      <c r="E103" s="663">
        <v>46078</v>
      </c>
      <c r="F103" s="663"/>
      <c r="G103" s="671"/>
      <c r="H103" s="1046"/>
      <c r="I103" s="1039"/>
      <c r="J103" s="1039"/>
      <c r="K103" s="1046"/>
      <c r="L103" s="1039"/>
      <c r="M103" s="1039"/>
      <c r="N103" s="1046"/>
      <c r="O103" s="1039"/>
      <c r="P103" s="671"/>
    </row>
    <row r="104" spans="1:16" ht="20.100000000000001" customHeight="1">
      <c r="A104" s="1177"/>
      <c r="B104" s="1175"/>
      <c r="C104" s="1169"/>
      <c r="D104" s="666"/>
      <c r="E104" s="666">
        <v>0.70833333333333337</v>
      </c>
      <c r="F104" s="666"/>
      <c r="G104" s="666"/>
      <c r="H104" s="1036"/>
      <c r="I104" s="1032"/>
      <c r="J104" s="1032"/>
      <c r="K104" s="1036"/>
      <c r="L104" s="1032"/>
      <c r="M104" s="1032"/>
      <c r="N104" s="1036"/>
      <c r="O104" s="1032"/>
      <c r="P104" s="666"/>
    </row>
    <row r="105" spans="1:16" ht="20.100000000000001" customHeight="1">
      <c r="A105" s="1178"/>
      <c r="B105" s="1176"/>
      <c r="C105" s="1170"/>
      <c r="D105" s="431"/>
      <c r="E105" s="454" t="s">
        <v>841</v>
      </c>
      <c r="F105" s="431"/>
      <c r="G105" s="431"/>
      <c r="H105" s="1037"/>
      <c r="I105" s="1033"/>
      <c r="J105" s="1033"/>
      <c r="K105" s="1037"/>
      <c r="L105" s="1033"/>
      <c r="M105" s="1033"/>
      <c r="N105" s="1037"/>
      <c r="O105" s="1035"/>
      <c r="P105" s="675"/>
    </row>
    <row r="106" spans="1:16" ht="20.100000000000001" customHeight="1">
      <c r="A106" s="1171" t="s">
        <v>663</v>
      </c>
      <c r="B106" s="1180" t="s">
        <v>460</v>
      </c>
      <c r="C106" s="1168" t="s">
        <v>623</v>
      </c>
      <c r="D106" s="670"/>
      <c r="E106" s="671">
        <v>46076</v>
      </c>
      <c r="G106" s="670"/>
      <c r="H106" s="1036"/>
      <c r="I106" s="1038"/>
      <c r="J106" s="1038"/>
      <c r="K106" s="1036"/>
      <c r="L106" s="1038"/>
      <c r="M106" s="1038"/>
      <c r="N106" s="1036"/>
      <c r="O106" s="1038"/>
      <c r="P106" s="671"/>
    </row>
    <row r="107" spans="1:16" ht="20.100000000000001" customHeight="1">
      <c r="A107" s="1177"/>
      <c r="B107" s="1175"/>
      <c r="C107" s="1169"/>
      <c r="D107" s="666"/>
      <c r="E107" s="666">
        <v>0.70833333333333337</v>
      </c>
      <c r="G107" s="666"/>
      <c r="H107" s="1036"/>
      <c r="I107" s="1032"/>
      <c r="J107" s="1032"/>
      <c r="K107" s="1036"/>
      <c r="L107" s="1032"/>
      <c r="M107" s="1032"/>
      <c r="N107" s="1036"/>
      <c r="O107" s="1032"/>
      <c r="P107" s="666"/>
    </row>
    <row r="108" spans="1:16" ht="45">
      <c r="A108" s="1178"/>
      <c r="B108" s="1176"/>
      <c r="C108" s="1170"/>
      <c r="D108" s="431"/>
      <c r="E108" s="454" t="s">
        <v>461</v>
      </c>
      <c r="G108" s="431"/>
      <c r="H108" s="1037"/>
      <c r="I108" s="1033"/>
      <c r="J108" s="1033"/>
      <c r="K108" s="1037"/>
      <c r="L108" s="1033"/>
      <c r="M108" s="1033"/>
      <c r="N108" s="1037"/>
      <c r="O108" s="1035"/>
      <c r="P108" s="675"/>
    </row>
    <row r="109" spans="1:16" ht="20.100000000000001" customHeight="1">
      <c r="A109" s="1171" t="s">
        <v>663</v>
      </c>
      <c r="B109" s="1180" t="s">
        <v>512</v>
      </c>
      <c r="C109" s="1168" t="s">
        <v>623</v>
      </c>
      <c r="D109" s="670"/>
      <c r="E109" s="671">
        <v>46076</v>
      </c>
      <c r="F109" s="671"/>
      <c r="G109" s="670"/>
      <c r="H109" s="1036"/>
      <c r="I109" s="1038"/>
      <c r="J109" s="1038"/>
      <c r="K109" s="1036"/>
      <c r="L109" s="1038"/>
      <c r="M109" s="1038"/>
      <c r="N109" s="1036"/>
      <c r="O109" s="1038"/>
      <c r="P109" s="671"/>
    </row>
    <row r="110" spans="1:16" ht="20.100000000000001" customHeight="1">
      <c r="A110" s="1177"/>
      <c r="B110" s="1175"/>
      <c r="C110" s="1169"/>
      <c r="D110" s="666"/>
      <c r="E110" s="666">
        <v>0.70833333333333337</v>
      </c>
      <c r="F110" s="666"/>
      <c r="G110" s="666"/>
      <c r="H110" s="1036"/>
      <c r="I110" s="1032"/>
      <c r="J110" s="1032"/>
      <c r="K110" s="1036"/>
      <c r="L110" s="1032"/>
      <c r="M110" s="1032"/>
      <c r="N110" s="1036"/>
      <c r="O110" s="1032"/>
      <c r="P110" s="666"/>
    </row>
    <row r="111" spans="1:16" ht="45">
      <c r="A111" s="1178"/>
      <c r="B111" s="1176"/>
      <c r="C111" s="1170"/>
      <c r="D111" s="431"/>
      <c r="E111" s="454" t="s">
        <v>515</v>
      </c>
      <c r="F111" s="431"/>
      <c r="G111" s="431"/>
      <c r="H111" s="1037"/>
      <c r="I111" s="1033"/>
      <c r="J111" s="1033"/>
      <c r="K111" s="1037"/>
      <c r="L111" s="1033"/>
      <c r="M111" s="1033"/>
      <c r="N111" s="1037"/>
      <c r="O111" s="1035"/>
      <c r="P111" s="675"/>
    </row>
    <row r="112" spans="1:16" ht="20.100000000000001" customHeight="1">
      <c r="A112" s="1171" t="s">
        <v>663</v>
      </c>
      <c r="B112" s="1180" t="s">
        <v>513</v>
      </c>
      <c r="C112" s="1168" t="s">
        <v>623</v>
      </c>
      <c r="D112" s="670"/>
      <c r="E112" s="671">
        <v>46076</v>
      </c>
      <c r="F112" s="671"/>
      <c r="G112" s="670"/>
      <c r="H112" s="1036"/>
      <c r="I112" s="1038"/>
      <c r="J112" s="1038"/>
      <c r="K112" s="1036"/>
      <c r="L112" s="1038"/>
      <c r="M112" s="1038"/>
      <c r="N112" s="1036"/>
      <c r="O112" s="1038"/>
      <c r="P112" s="671"/>
    </row>
    <row r="113" spans="1:16" ht="20.100000000000001" customHeight="1">
      <c r="A113" s="1177"/>
      <c r="B113" s="1175"/>
      <c r="C113" s="1169"/>
      <c r="D113" s="666"/>
      <c r="E113" s="666">
        <v>0.70833333333333337</v>
      </c>
      <c r="F113" s="666"/>
      <c r="G113" s="666"/>
      <c r="H113" s="1036"/>
      <c r="I113" s="1032"/>
      <c r="J113" s="1032"/>
      <c r="K113" s="1036"/>
      <c r="L113" s="1032"/>
      <c r="M113" s="1032"/>
      <c r="N113" s="1036"/>
      <c r="O113" s="1032"/>
      <c r="P113" s="666"/>
    </row>
    <row r="114" spans="1:16" ht="45">
      <c r="A114" s="1178"/>
      <c r="B114" s="1175"/>
      <c r="C114" s="1170"/>
      <c r="D114" s="432"/>
      <c r="E114" s="454" t="s">
        <v>516</v>
      </c>
      <c r="F114" s="432"/>
      <c r="G114" s="432"/>
      <c r="H114" s="1036"/>
      <c r="I114" s="1040"/>
      <c r="J114" s="1040"/>
      <c r="K114" s="1036"/>
      <c r="L114" s="1040"/>
      <c r="M114" s="1040"/>
      <c r="N114" s="1036"/>
      <c r="O114" s="1041"/>
      <c r="P114" s="676"/>
    </row>
    <row r="115" spans="1:16" ht="23.4" customHeight="1">
      <c r="A115" s="1181" t="s">
        <v>664</v>
      </c>
      <c r="B115" s="1174" t="s">
        <v>514</v>
      </c>
      <c r="C115" s="1168" t="s">
        <v>623</v>
      </c>
      <c r="D115" s="666"/>
      <c r="E115" s="670">
        <v>46076</v>
      </c>
      <c r="F115" s="670"/>
      <c r="G115" s="666"/>
      <c r="H115" s="1032"/>
      <c r="I115" s="1032"/>
      <c r="J115" s="1032"/>
      <c r="K115" s="1032"/>
      <c r="L115" s="1032"/>
      <c r="M115" s="1032"/>
      <c r="N115" s="1032"/>
      <c r="O115" s="1032"/>
      <c r="P115" s="1206"/>
    </row>
    <row r="116" spans="1:16" ht="13.95" customHeight="1">
      <c r="A116" s="1177"/>
      <c r="B116" s="1175"/>
      <c r="C116" s="1169"/>
      <c r="D116" s="432"/>
      <c r="E116" s="666">
        <v>0.70833333333333337</v>
      </c>
      <c r="F116" s="666"/>
      <c r="G116" s="432"/>
      <c r="H116" s="1040"/>
      <c r="I116" s="1040"/>
      <c r="J116" s="1040"/>
      <c r="K116" s="1040"/>
      <c r="L116" s="1040"/>
      <c r="M116" s="1040"/>
      <c r="N116" s="1040"/>
      <c r="O116" s="1040"/>
      <c r="P116" s="1206"/>
    </row>
    <row r="117" spans="1:16" ht="75">
      <c r="A117" s="1178"/>
      <c r="B117" s="1176"/>
      <c r="C117" s="1170"/>
      <c r="D117" s="672"/>
      <c r="E117" s="454" t="s">
        <v>517</v>
      </c>
      <c r="F117" s="431"/>
      <c r="G117" s="672"/>
      <c r="H117" s="1047"/>
      <c r="I117" s="1047"/>
      <c r="J117" s="1047"/>
      <c r="K117" s="1047"/>
      <c r="L117" s="1047"/>
      <c r="M117" s="1047"/>
      <c r="N117" s="1047"/>
      <c r="O117" s="1047"/>
      <c r="P117" s="1207"/>
    </row>
    <row r="118" spans="1:16" ht="20.100000000000001" customHeight="1">
      <c r="A118" s="1171" t="s">
        <v>665</v>
      </c>
      <c r="B118" s="1180" t="s">
        <v>666</v>
      </c>
      <c r="C118" s="1168" t="s">
        <v>623</v>
      </c>
      <c r="D118" s="670"/>
      <c r="F118" s="670"/>
      <c r="G118" s="670">
        <v>46132</v>
      </c>
      <c r="H118" s="1036"/>
      <c r="I118" s="1038"/>
      <c r="J118" s="1038"/>
      <c r="K118" s="1036"/>
      <c r="L118" s="1038"/>
      <c r="M118" s="1038"/>
      <c r="N118" s="1036"/>
      <c r="O118" s="1038"/>
      <c r="P118" s="670"/>
    </row>
    <row r="119" spans="1:16" ht="20.100000000000001" customHeight="1">
      <c r="A119" s="1177"/>
      <c r="B119" s="1175"/>
      <c r="C119" s="1169"/>
      <c r="D119" s="666"/>
      <c r="F119" s="666"/>
      <c r="G119" s="666">
        <v>0.70833333333333337</v>
      </c>
      <c r="H119" s="1036"/>
      <c r="I119" s="1032"/>
      <c r="J119" s="1032"/>
      <c r="K119" s="1036"/>
      <c r="L119" s="1032"/>
      <c r="M119" s="1032"/>
      <c r="N119" s="1036"/>
      <c r="O119" s="1032"/>
      <c r="P119" s="666"/>
    </row>
    <row r="120" spans="1:16" ht="30">
      <c r="A120" s="1178"/>
      <c r="B120" s="1176"/>
      <c r="C120" s="1170"/>
      <c r="D120" s="431"/>
      <c r="E120" s="669"/>
      <c r="F120" s="431"/>
      <c r="G120" s="454" t="s">
        <v>1286</v>
      </c>
      <c r="H120" s="1037"/>
      <c r="I120" s="1033"/>
      <c r="J120" s="1033"/>
      <c r="K120" s="1037"/>
      <c r="L120" s="1033"/>
      <c r="M120" s="1033"/>
      <c r="N120" s="1037"/>
      <c r="O120" s="1035"/>
      <c r="P120" s="675"/>
    </row>
    <row r="121" spans="1:16" ht="20.100000000000001" customHeight="1">
      <c r="A121" s="1171" t="s">
        <v>667</v>
      </c>
      <c r="B121" s="1180" t="s">
        <v>668</v>
      </c>
      <c r="C121" s="1168" t="s">
        <v>623</v>
      </c>
      <c r="D121" s="670"/>
      <c r="E121" s="663">
        <v>46078</v>
      </c>
      <c r="F121" s="663"/>
      <c r="G121" s="670"/>
      <c r="H121" s="1036"/>
      <c r="I121" s="1038"/>
      <c r="J121" s="1038"/>
      <c r="K121" s="1036"/>
      <c r="L121" s="1038"/>
      <c r="M121" s="1038"/>
      <c r="N121" s="1036"/>
      <c r="O121" s="1038"/>
      <c r="P121" s="671"/>
    </row>
    <row r="122" spans="1:16" ht="20.100000000000001" customHeight="1">
      <c r="A122" s="1177"/>
      <c r="B122" s="1175"/>
      <c r="C122" s="1169"/>
      <c r="D122" s="666"/>
      <c r="E122" s="666">
        <v>0.70833333333333337</v>
      </c>
      <c r="F122" s="666"/>
      <c r="G122" s="666"/>
      <c r="H122" s="1036"/>
      <c r="I122" s="1032"/>
      <c r="J122" s="1032"/>
      <c r="K122" s="1036"/>
      <c r="L122" s="1032"/>
      <c r="M122" s="1032"/>
      <c r="N122" s="1036"/>
      <c r="O122" s="1032"/>
      <c r="P122" s="666"/>
    </row>
    <row r="123" spans="1:16" ht="45">
      <c r="A123" s="1178"/>
      <c r="B123" s="1176"/>
      <c r="C123" s="1170"/>
      <c r="D123" s="431"/>
      <c r="E123" s="454" t="s">
        <v>842</v>
      </c>
      <c r="F123" s="431"/>
      <c r="G123" s="431"/>
      <c r="H123" s="1037"/>
      <c r="I123" s="1033"/>
      <c r="J123" s="1033"/>
      <c r="K123" s="1037"/>
      <c r="L123" s="1033"/>
      <c r="M123" s="1033"/>
      <c r="N123" s="1037"/>
      <c r="O123" s="1035"/>
      <c r="P123" s="675"/>
    </row>
    <row r="124" spans="1:16" ht="20.100000000000001" customHeight="1">
      <c r="A124" s="1171" t="s">
        <v>669</v>
      </c>
      <c r="B124" s="1180" t="s">
        <v>670</v>
      </c>
      <c r="C124" s="1168" t="s">
        <v>623</v>
      </c>
      <c r="D124" s="670"/>
      <c r="E124" s="663"/>
      <c r="F124" s="663">
        <v>46086</v>
      </c>
      <c r="G124" s="670"/>
      <c r="H124" s="1036"/>
      <c r="I124" s="1038"/>
      <c r="J124" s="1038"/>
      <c r="K124" s="1036"/>
      <c r="L124" s="1038"/>
      <c r="M124" s="1038"/>
      <c r="N124" s="1036"/>
      <c r="O124" s="1038"/>
      <c r="P124" s="671"/>
    </row>
    <row r="125" spans="1:16" ht="20.100000000000001" customHeight="1">
      <c r="A125" s="1177"/>
      <c r="B125" s="1175"/>
      <c r="C125" s="1169"/>
      <c r="D125" s="666"/>
      <c r="E125" s="666"/>
      <c r="F125" s="666">
        <v>0.70833333333333337</v>
      </c>
      <c r="G125" s="666"/>
      <c r="H125" s="1036"/>
      <c r="I125" s="1032"/>
      <c r="J125" s="1032"/>
      <c r="K125" s="1036"/>
      <c r="L125" s="1032"/>
      <c r="M125" s="1032"/>
      <c r="N125" s="1036"/>
      <c r="O125" s="1032"/>
      <c r="P125" s="666"/>
    </row>
    <row r="126" spans="1:16" ht="30">
      <c r="A126" s="1178"/>
      <c r="B126" s="1176"/>
      <c r="C126" s="1170"/>
      <c r="D126" s="431"/>
      <c r="E126" s="431"/>
      <c r="F126" s="454" t="s">
        <v>1163</v>
      </c>
      <c r="G126" s="431"/>
      <c r="H126" s="1037"/>
      <c r="I126" s="1033"/>
      <c r="J126" s="1033"/>
      <c r="K126" s="1037"/>
      <c r="L126" s="1033"/>
      <c r="M126" s="1033"/>
      <c r="N126" s="1037"/>
      <c r="O126" s="1035"/>
      <c r="P126" s="675"/>
    </row>
    <row r="127" spans="1:16" ht="20.100000000000001" customHeight="1">
      <c r="A127" s="1171" t="s">
        <v>669</v>
      </c>
      <c r="B127" s="1180" t="s">
        <v>671</v>
      </c>
      <c r="C127" s="1168" t="s">
        <v>623</v>
      </c>
      <c r="D127" s="670"/>
      <c r="E127" s="663"/>
      <c r="F127" s="663">
        <v>46086</v>
      </c>
      <c r="G127" s="670"/>
      <c r="H127" s="1036"/>
      <c r="I127" s="1038"/>
      <c r="J127" s="1038"/>
      <c r="K127" s="1036"/>
      <c r="L127" s="1038"/>
      <c r="M127" s="1038"/>
      <c r="N127" s="1036"/>
      <c r="O127" s="1038"/>
      <c r="P127" s="671"/>
    </row>
    <row r="128" spans="1:16" ht="20.100000000000001" customHeight="1">
      <c r="A128" s="1177"/>
      <c r="B128" s="1175"/>
      <c r="C128" s="1169"/>
      <c r="D128" s="666"/>
      <c r="E128" s="666"/>
      <c r="F128" s="666">
        <v>0.70833333333333337</v>
      </c>
      <c r="G128" s="666"/>
      <c r="H128" s="1036"/>
      <c r="I128" s="1032"/>
      <c r="J128" s="1032"/>
      <c r="K128" s="1036"/>
      <c r="L128" s="1032"/>
      <c r="M128" s="1032"/>
      <c r="N128" s="1036"/>
      <c r="O128" s="1032"/>
      <c r="P128" s="666"/>
    </row>
    <row r="129" spans="1:16" ht="30">
      <c r="A129" s="1178"/>
      <c r="B129" s="1176"/>
      <c r="C129" s="1170"/>
      <c r="D129" s="431"/>
      <c r="E129" s="431"/>
      <c r="F129" s="454" t="s">
        <v>1164</v>
      </c>
      <c r="G129" s="431"/>
      <c r="H129" s="1037"/>
      <c r="I129" s="1033"/>
      <c r="J129" s="1033"/>
      <c r="K129" s="1037"/>
      <c r="L129" s="1033"/>
      <c r="M129" s="1033"/>
      <c r="N129" s="1037"/>
      <c r="O129" s="1035"/>
      <c r="P129" s="675"/>
    </row>
  </sheetData>
  <sheetProtection selectLockedCells="1" selectUnlockedCells="1"/>
  <mergeCells count="150">
    <mergeCell ref="P19:P21"/>
    <mergeCell ref="P25:P27"/>
    <mergeCell ref="P31:P33"/>
    <mergeCell ref="P37:P39"/>
    <mergeCell ref="P49:P51"/>
    <mergeCell ref="P52:P54"/>
    <mergeCell ref="B22:B24"/>
    <mergeCell ref="B28:B30"/>
    <mergeCell ref="P28:P30"/>
    <mergeCell ref="P34:P36"/>
    <mergeCell ref="P46:P48"/>
    <mergeCell ref="B34:B36"/>
    <mergeCell ref="C34:C36"/>
    <mergeCell ref="B31:B33"/>
    <mergeCell ref="C31:C33"/>
    <mergeCell ref="B49:B51"/>
    <mergeCell ref="C49:C51"/>
    <mergeCell ref="P55:P57"/>
    <mergeCell ref="P58:P60"/>
    <mergeCell ref="A124:A126"/>
    <mergeCell ref="B124:B126"/>
    <mergeCell ref="C124:C126"/>
    <mergeCell ref="A121:A123"/>
    <mergeCell ref="B121:B123"/>
    <mergeCell ref="C121:C123"/>
    <mergeCell ref="A88:A90"/>
    <mergeCell ref="B88:B90"/>
    <mergeCell ref="C88:C90"/>
    <mergeCell ref="A103:A105"/>
    <mergeCell ref="B103:B105"/>
    <mergeCell ref="C103:C105"/>
    <mergeCell ref="A106:A108"/>
    <mergeCell ref="B106:B108"/>
    <mergeCell ref="C106:C108"/>
    <mergeCell ref="A100:A102"/>
    <mergeCell ref="A97:A99"/>
    <mergeCell ref="C55:C57"/>
    <mergeCell ref="A58:A60"/>
    <mergeCell ref="B58:B60"/>
    <mergeCell ref="B97:B99"/>
    <mergeCell ref="P115:P117"/>
    <mergeCell ref="A127:A129"/>
    <mergeCell ref="B127:B129"/>
    <mergeCell ref="C127:C129"/>
    <mergeCell ref="A118:A120"/>
    <mergeCell ref="B118:B120"/>
    <mergeCell ref="C118:C120"/>
    <mergeCell ref="C97:C99"/>
    <mergeCell ref="A94:A96"/>
    <mergeCell ref="B94:B96"/>
    <mergeCell ref="C94:C96"/>
    <mergeCell ref="B100:B102"/>
    <mergeCell ref="C100:C102"/>
    <mergeCell ref="C115:C117"/>
    <mergeCell ref="A109:A111"/>
    <mergeCell ref="B109:B111"/>
    <mergeCell ref="C109:C111"/>
    <mergeCell ref="A112:A114"/>
    <mergeCell ref="B112:B114"/>
    <mergeCell ref="C112:C114"/>
    <mergeCell ref="A115:A117"/>
    <mergeCell ref="B115:B117"/>
    <mergeCell ref="A46:A48"/>
    <mergeCell ref="C46:C48"/>
    <mergeCell ref="A55:A57"/>
    <mergeCell ref="A52:A54"/>
    <mergeCell ref="B52:B54"/>
    <mergeCell ref="C52:C54"/>
    <mergeCell ref="B55:B57"/>
    <mergeCell ref="A91:A93"/>
    <mergeCell ref="B91:B93"/>
    <mergeCell ref="C91:C93"/>
    <mergeCell ref="A79:A81"/>
    <mergeCell ref="B79:B81"/>
    <mergeCell ref="C79:C81"/>
    <mergeCell ref="A82:A84"/>
    <mergeCell ref="B82:B84"/>
    <mergeCell ref="C82:C84"/>
    <mergeCell ref="A85:A87"/>
    <mergeCell ref="B85:B87"/>
    <mergeCell ref="B46:B48"/>
    <mergeCell ref="A10:A12"/>
    <mergeCell ref="A6:D6"/>
    <mergeCell ref="A8:A9"/>
    <mergeCell ref="A5:D5"/>
    <mergeCell ref="A4:D4"/>
    <mergeCell ref="A40:A42"/>
    <mergeCell ref="C40:C42"/>
    <mergeCell ref="A19:A21"/>
    <mergeCell ref="B19:B21"/>
    <mergeCell ref="C19:C21"/>
    <mergeCell ref="A22:A24"/>
    <mergeCell ref="C22:C24"/>
    <mergeCell ref="A25:A27"/>
    <mergeCell ref="B25:B27"/>
    <mergeCell ref="C25:C27"/>
    <mergeCell ref="A28:A30"/>
    <mergeCell ref="C28:C30"/>
    <mergeCell ref="A34:A36"/>
    <mergeCell ref="A31:A33"/>
    <mergeCell ref="B16:B18"/>
    <mergeCell ref="B40:B42"/>
    <mergeCell ref="A1:P1"/>
    <mergeCell ref="A2:P2"/>
    <mergeCell ref="A70:A72"/>
    <mergeCell ref="B70:B72"/>
    <mergeCell ref="C70:C72"/>
    <mergeCell ref="A64:A66"/>
    <mergeCell ref="B64:B66"/>
    <mergeCell ref="C64:C66"/>
    <mergeCell ref="A67:A69"/>
    <mergeCell ref="B67:B69"/>
    <mergeCell ref="C67:C69"/>
    <mergeCell ref="A16:A18"/>
    <mergeCell ref="M6:P6"/>
    <mergeCell ref="M7:P7"/>
    <mergeCell ref="B10:B12"/>
    <mergeCell ref="B8:B9"/>
    <mergeCell ref="C8:C9"/>
    <mergeCell ref="C10:C12"/>
    <mergeCell ref="D8:O8"/>
    <mergeCell ref="A3:B3"/>
    <mergeCell ref="C3:D3"/>
    <mergeCell ref="A43:A45"/>
    <mergeCell ref="P40:P42"/>
    <mergeCell ref="P43:P45"/>
    <mergeCell ref="P16:P18"/>
    <mergeCell ref="C16:C18"/>
    <mergeCell ref="P22:P24"/>
    <mergeCell ref="A13:A15"/>
    <mergeCell ref="C13:C15"/>
    <mergeCell ref="P13:P15"/>
    <mergeCell ref="B13:B15"/>
    <mergeCell ref="C85:C87"/>
    <mergeCell ref="A61:A63"/>
    <mergeCell ref="C61:C63"/>
    <mergeCell ref="B61:B63"/>
    <mergeCell ref="A73:A75"/>
    <mergeCell ref="B73:B75"/>
    <mergeCell ref="C73:C75"/>
    <mergeCell ref="A76:A78"/>
    <mergeCell ref="B76:B78"/>
    <mergeCell ref="C76:C78"/>
    <mergeCell ref="A37:A39"/>
    <mergeCell ref="B37:B39"/>
    <mergeCell ref="C37:C39"/>
    <mergeCell ref="C58:C60"/>
    <mergeCell ref="B43:B45"/>
    <mergeCell ref="C43:C45"/>
    <mergeCell ref="A49:A51"/>
  </mergeCells>
  <phoneticPr fontId="4" type="noConversion"/>
  <hyperlinks>
    <hyperlink ref="B10:B12" location="公庫收支!A1" display="公庫收支" xr:uid="{00000000-0004-0000-0000-000000000000}"/>
    <hyperlink ref="Q12" location="預告統計資料發布時間表!A1" display="(105年7月)" xr:uid="{00000000-0004-0000-0000-000001000000}"/>
    <hyperlink ref="R12" location="'105年9月公庫收支'!A1" display="(105年8月)" xr:uid="{00000000-0004-0000-0000-000002000000}"/>
    <hyperlink ref="S12" location="預告統計資料發布時間表!A1" display="(105年9月)" xr:uid="{00000000-0004-0000-0000-000003000000}"/>
    <hyperlink ref="T12" location="預告統計資料發布時間表!A1" display="(105年10月)" xr:uid="{00000000-0004-0000-0000-000004000000}"/>
    <hyperlink ref="U12" location="預告統計資料發布時間表!A1" display="(105年11月)" xr:uid="{00000000-0004-0000-0000-000005000000}"/>
    <hyperlink ref="B64:B66" location="辦理調解業務概況!A1" display="辦理調解業務概況" xr:uid="{00000000-0004-0000-0000-000006000000}"/>
    <hyperlink ref="B67:B69" location="調解委員會組織概況!A1" display="調解委員會組織概況" xr:uid="{00000000-0004-0000-0000-000007000000}"/>
    <hyperlink ref="B70:B72" location="辦理調解方式概況!A1" display="辦理調解方式概況" xr:uid="{00000000-0004-0000-0000-000008000000}"/>
    <hyperlink ref="B43:B45" location="推行社區發展工作概況!A1" display="推行社區發展工作概況" xr:uid="{00000000-0004-0000-0000-000009000000}"/>
    <hyperlink ref="B85:B87" location="公墓設施使用概況!A1" display="公墓設施使用概況" xr:uid="{00000000-0004-0000-0000-00000A000000}"/>
    <hyperlink ref="B88:B90" location="'骨灰(骸)存放設施使用概況'!A1" display="骨灰(骸)存放設施使用概況" xr:uid="{00000000-0004-0000-0000-00000B000000}"/>
    <hyperlink ref="B91:B93" location="殯葬管理業務概況!A1" display="殯葬管理業務概況" xr:uid="{00000000-0004-0000-0000-00000C000000}"/>
    <hyperlink ref="B94:B96" location="殯儀館設施概況!A1" display="殯儀館設施概況" xr:uid="{00000000-0004-0000-0000-00000D000000}"/>
    <hyperlink ref="B97:B99" location="火化場設施概況!A1" display="火化場設施概況" xr:uid="{00000000-0004-0000-0000-00000E000000}"/>
    <hyperlink ref="B58:B60" location="環境保護決算概況!A1" display="環境保護決算概況" xr:uid="{00000000-0004-0000-0000-00000F000000}"/>
    <hyperlink ref="B52:B54" location="'垃圾處理場(廠)數(114年新增)'!A1" display="垃圾處理場(廠)數" xr:uid="{00000000-0004-0000-0000-000010000000}"/>
    <hyperlink ref="B19:B21" location="'路外停車位概況(114年第1季起)'!A1" display="路外停車位概況" xr:uid="{00000000-0004-0000-0000-000011000000}"/>
    <hyperlink ref="B25:B27" location="'路外停車位概況－身心障礙者專用停車位(114年第1季起)'!A1" display="路外停車位概況－身心障礙者專用停車位" xr:uid="{00000000-0004-0000-0000-000012000000}"/>
    <hyperlink ref="B31:B33" location="'路外停車位概況－電動汽車充電專用停車位(114年第1季起)'!A1" display="路外停車位概況－電動汽車充電專用停車位" xr:uid="{00000000-0004-0000-0000-000013000000}"/>
    <hyperlink ref="B103:B105" location="農路改善及維護工程!A1" display="農路改善及維護工程" xr:uid="{00000000-0004-0000-0000-000014000000}"/>
    <hyperlink ref="B106:B108" location="都市計畫區域內公共工程實施數量!A1" display="都市計畫區域內公共工程實施數量" xr:uid="{00000000-0004-0000-0000-000015000000}"/>
    <hyperlink ref="B109:B111" location="都市計畫公共設施用地已取得面積!A1" display="農路改善及維護工程" xr:uid="{00000000-0004-0000-0000-000016000000}"/>
    <hyperlink ref="B112:B114" location="都市計畫公共設施用地已闢建面積!A1" display="農路改善及維護工程" xr:uid="{00000000-0004-0000-0000-000017000000}"/>
    <hyperlink ref="B115:B116" location="都市計畫區域內現有已開闢道路長度及面積暨橋梁座數、自行車道長度!A1" display="農路改善及維護工程" xr:uid="{00000000-0004-0000-0000-000018000000}"/>
    <hyperlink ref="B73:B75" location="宗教財團法人概況!A1" display="宗教財團法人概況" xr:uid="{00000000-0004-0000-0000-000019000000}"/>
    <hyperlink ref="B76:B78" location="寺廟登記概況!A1" display="寺廟登記概況" xr:uid="{00000000-0004-0000-0000-00001A000000}"/>
    <hyperlink ref="B79:B81" location="'教會（堂）概況'!A1" display="宗教財團法人概況" xr:uid="{00000000-0004-0000-0000-00001B000000}"/>
    <hyperlink ref="B82:B84" location="宗教團體興辦公益慈善及社會教化事業概況!A1" display="宗教團體興辦公益慈善及社會教化事業概況" xr:uid="{00000000-0004-0000-0000-00001C000000}"/>
    <hyperlink ref="B118:B120" location="農耕土地面積!A1" display="農耕土地面積" xr:uid="{00000000-0004-0000-0000-00001D000000}"/>
    <hyperlink ref="B124:B126" location="漁業從業人數!A1" display="漁業從業人數" xr:uid="{00000000-0004-0000-0000-00001E000000}"/>
    <hyperlink ref="B121:B123" location="天然災害水土保持設施損失情形!A1" display="天然災害水土保持設施損失情形" xr:uid="{00000000-0004-0000-0000-00001F000000}"/>
    <hyperlink ref="B127:B129" location="漁戶數及漁戶人口數!A1" display="漁戶數及漁戶人口數" xr:uid="{00000000-0004-0000-0000-000020000000}"/>
    <hyperlink ref="B100:B102" location="公共造產成果概況!A1" display="公共造產成果概況" xr:uid="{00000000-0004-0000-0000-000021000000}"/>
    <hyperlink ref="B61:B63" location="治山防災整體治理工程!A1" display="治山防災整體治理工程" xr:uid="{00000000-0004-0000-0000-000022000000}"/>
    <hyperlink ref="B22" location="'路邊停車位概況(114年第1季起)'!A1" display="路邊停車位概況" xr:uid="{00000000-0004-0000-0000-000023000000}"/>
    <hyperlink ref="B28" location="'路邊停車位概況－身心障礙者專用停車位(114年第1季起)'!A1" display="路邊停車位概況－身心障礙者專用停車位" xr:uid="{00000000-0004-0000-0000-000024000000}"/>
    <hyperlink ref="B34" location="'路邊停車位概況－電動汽車充電專用停車位(114年第1季起)'!A1" display="路邊停車位概況－電動汽車充電專用停車位" xr:uid="{00000000-0004-0000-0000-000025000000}"/>
    <hyperlink ref="B55:B57" location="環境保護預算概況!A1" display="環境保護預算概況" xr:uid="{00000000-0004-0000-0000-000027000000}"/>
    <hyperlink ref="B13" location="'資源回收量(114年1月起)'!A1" display="資源回收量" xr:uid="{00000000-0004-0000-0000-000028000000}"/>
    <hyperlink ref="B16" location="'一般垃圾及廚餘清理狀況(114年1月起)'!A1" display="一般垃圾及廚餘清理狀況" xr:uid="{00000000-0004-0000-0000-000029000000}"/>
    <hyperlink ref="B40" location="'獨居老人服務概況(114年第1季起)'!A1" display="獨居老人服務概況" xr:uid="{00000000-0004-0000-0000-00002A000000}"/>
    <hyperlink ref="B46" location="'環保人員概況(114年上半年起)'!A1" display="環保人員概況" xr:uid="{00000000-0004-0000-0000-00002B000000}"/>
    <hyperlink ref="B49:B51" location="'垃圾回收清除車輛數(114年新增)'!A1" display="垃圾回收清除車輛數" xr:uid="{00000000-0004-0000-0000-00002C000000}"/>
    <hyperlink ref="E42" location="獨居老人服務概況114年第4季!A1" display="獨居老人服務概況(114年第四季)" xr:uid="{38866062-1896-43A3-825A-6FBA6867EE39}"/>
    <hyperlink ref="E108" location="都市計畫區域內公共工程實施數量.!A1" display="都市計畫區域內公共工程實施數量(114年)" xr:uid="{C806618D-26A5-4823-9A6C-A8F5FA4A4256}"/>
    <hyperlink ref="E111" location="都市計畫公共設施用地已取得面積.!A1" display="都市計畫公共設施用地已取得面積(114年)" xr:uid="{73FF89BE-83E3-42A4-9EA5-1C3C2BC4E659}"/>
    <hyperlink ref="E114" location="都市計畫公共設施用地已闢建面積.!A1" display="都市計畫公共設施用地已闢建面積(114年)" xr:uid="{63A771E4-72BE-45C2-8459-556A80C48A1C}"/>
    <hyperlink ref="E117" location="都市計畫區域內現有已開闢道路長度及面積暨橋梁座數、自行.!A1" display="都市計畫區域內現有已開闢道路長度及面積暨橋梁座數、自行車道長度(114年)" xr:uid="{85FBD6F5-B711-4260-BCD4-69C9FCACA610}"/>
    <hyperlink ref="D21" location="'路外停車位概況(114年第4季)'!A1" display="路外停車位概況(114年第四季)" xr:uid="{1B0F7B99-B523-4A68-B344-B0AC51E76301}"/>
    <hyperlink ref="D24" location="'路邊停車位概況(114年第4季)'!A1" display="路邊停車位概況(114年第四季)" xr:uid="{AEF3EA07-D361-4B89-A305-2962C8A66885}"/>
    <hyperlink ref="D27" location="'路外停車位概況-身心障礙(114年第4季)'!A1" display="路外停車位概況－身心障礙者專用停車位(114年第四季)" xr:uid="{23DA7D82-1966-4C2D-963F-BB9055827404}"/>
    <hyperlink ref="D30" location="'路邊停車位概況-身心障礙(114年第4季)'!A1" display="路邊停車位概況－身心障礙者專用停車位(114年第四季)" xr:uid="{4056E9B4-C7F0-4381-9D4B-C8149193FBA1}"/>
    <hyperlink ref="D33" location="'路外停車位概況-電動汽車(114年第4季)'!A1" display="路外停車位概況－電動汽車充電專用停車位(114年第四季)" xr:uid="{EB643CC6-B9AC-45BF-8264-6BCFB5C95090}"/>
    <hyperlink ref="D36" location="'路邊停車位概況-電動汽車(114年第4季)'!A1" display="路邊停車位概況－電動汽車充電專用停車位(114年第四季)" xr:uid="{F549CD8E-32DC-4C28-A5AE-21D0D1475DC0}"/>
    <hyperlink ref="D39" location="'孕婦及育有六歲以下兒童者(114年第4季)'!A1" display="孕婦及育有六歲以下兒童者停車位概況(114年第四季)" xr:uid="{9FC98AA3-A13B-4A36-A267-33B412B3613C}"/>
    <hyperlink ref="D15" location="'資源回收成果統計(114年12月)'!A1" display="資源回收量(114年12月)" xr:uid="{671C5DA1-2D2D-4D4D-8E1A-7240C47ED2F3}"/>
    <hyperlink ref="D18" location="'一般垃圾及廚餘清理狀況(114年12月)'!A1" display="一般垃圾及廚餘清理狀況(114年12月)" xr:uid="{B3B25F49-90B1-49C3-A808-998C0009289A}"/>
    <hyperlink ref="D48" location="'環保人員概況表一 (114下)'!A1" display="環保人員概況(114年下半年度)" xr:uid="{4414B092-7514-48DF-905C-2221A05E783E}"/>
    <hyperlink ref="E51" location="'垃圾處理場(廠)及垃圾回收清除車輛(114年下半年)'!A1" display="垃圾回收清除車輛數(114年下半年度)" xr:uid="{54DC215C-25D9-4820-8979-B2D44F6302C1}"/>
    <hyperlink ref="E54" location="'垃圾處理場(廠)數(114年下半年)'!A1" display="垃圾處理場(廠)數(114年下半年度)" xr:uid="{881086F9-6CF2-4358-8969-B65187E8E976}"/>
    <hyperlink ref="D12" location="'鄉庫收支月報表(114年12月)'!A1" display="公庫收支(114年12月)" xr:uid="{6ECA70D1-C311-416F-A391-DA3B3B881938}"/>
    <hyperlink ref="E12" location="'鄉庫收支月報表(115年1月)'!A1" display="公庫收支(115年1月)" xr:uid="{8AA0EB65-6D05-46F0-B995-101A5858A5D9}"/>
    <hyperlink ref="E18" location="'一般垃圾及廚餘清理狀況(115年1月)'!A1" display="一般垃圾及廚餘清理狀況(115年1月)" xr:uid="{F70F34A9-A31B-4343-891E-6B8879020005}"/>
    <hyperlink ref="E15" location="'資源回收成果統計(115年1月)'!A1" display="資源回收量(115年1月)" xr:uid="{F0C9B98A-F7F3-4162-9C37-B32557F57E81}"/>
    <hyperlink ref="F45" location="'推行社區發展工作概況(114年)'!A1" display="推行社區發展工作概況(114年)" xr:uid="{C19A4160-E93C-46CD-95CF-F315402F826C}"/>
    <hyperlink ref="E105" location="農路改善!A1" display="農路改善及維護工程(114年)" xr:uid="{26726771-8AD3-4EE9-8724-43047E49AF2C}"/>
    <hyperlink ref="E123" location="天然災害!A1" display="天然災害水土保持設施損失情形(114年)" xr:uid="{F38B98C9-F6F0-473D-AB20-E3C681BA7C66}"/>
    <hyperlink ref="E63" location="治山防災!A1" display="治山防災整體治理工程(114年)" xr:uid="{F63205E4-6C37-4EA9-837C-5E1880304287}"/>
    <hyperlink ref="F126" location="漁業從業人數!A1" display="漁業從業人數(114年)" xr:uid="{6B7977E4-5300-4DAB-8A36-0856BACC7E38}"/>
    <hyperlink ref="F129" location="漁戶數及漁戶人口數!A1" display="漁戶數及漁戶人口數(114年)" xr:uid="{FDCC6CA1-91BD-4745-99BF-209DC1515BD4}"/>
    <hyperlink ref="F66" location="調解業務概況!A1" display="辦理調解業務概況(114年)" xr:uid="{AB7ACC52-16B4-4D90-9BA9-8DFE6486BCC4}"/>
    <hyperlink ref="F69" location="調解委員會組織概況!A1" display="調解委員會組織概況(114年)" xr:uid="{1F2286BC-C187-4E1D-A4C6-F49DB90D124C}"/>
    <hyperlink ref="F72" location="辦理調解方式概況!A1" display="辦理調解方式概況(114年)" xr:uid="{E0FCC1E3-A6C7-4D6B-9175-2A9FDA2A2812}"/>
    <hyperlink ref="F12" location="'鄉庫收支月報表(115年2月)'!A1" display="公庫收支(115年2月)" xr:uid="{A09BE940-1B2A-4000-A0BA-293EC8F04C89}"/>
    <hyperlink ref="F57" location="環境保護預算!A1" display="環境保護預算概況(115年)" xr:uid="{D1189996-56E8-452D-A020-8028678F0AA6}"/>
    <hyperlink ref="F15" location="'資源回收成果統計(115年2月)'!A1" display="資源回收量(115年2月)" xr:uid="{4B388ADC-6ABD-41F8-9803-1AE2C39A87FB}"/>
    <hyperlink ref="F18" location="'一般垃圾及廚餘清理狀況(115年2月)'!A1" display="一般垃圾及廚餘清理狀況(115年2月)" xr:uid="{C84A59E4-2933-48A7-890F-F3521EEB8B88}"/>
    <hyperlink ref="G21" location="'路外停車位概況(115年第1季)'!A1" display="路外停車位概況(115年第一季)" xr:uid="{A240016C-F900-4FBD-A45C-EA3CE07EA745}"/>
    <hyperlink ref="G24" location="'路邊停車位概況(115年第1季)'!A1" display="路邊停車位概況(115年第一季)" xr:uid="{E0F5AB78-DD53-49FD-BED4-D7EE007C39A2}"/>
    <hyperlink ref="G27" location="'路外停車位概況-身心障礙(115年第1季)'!A1" display="路外停車位概況－身心障礙者專用停車位(115年第一季)" xr:uid="{300564A2-B830-40D2-80FF-63FEDBF68EFC}"/>
    <hyperlink ref="G30" location="'路邊停車位概況-身心障礙(115年第1季)'!A1" display="路邊停車位概況－身心障礙者專用停車位(115年第一季)" xr:uid="{CBF0A434-F322-423B-BFA5-48F900E2CE69}"/>
    <hyperlink ref="G33" location="'路外停車位概況-電動汽車(115年第1季)'!A1" display="路外停車位概況－電動汽車充電專用停車位(115年第一季)" xr:uid="{770B0557-1C88-456F-86C6-EA29B4BF3AB0}"/>
    <hyperlink ref="G36" location="'路邊停車位概況-電動汽車(115年第1季)'!A1" display="路邊停車位概況－電動汽車充電專用停車位(115年第一季)" xr:uid="{7FC822F6-DC3B-46BB-8792-D3EE8170DC6A}"/>
    <hyperlink ref="B37:B39" location="'孕婦及育有六歲以下兒童者停車位概況(114年第1季起)'!A1" display="孕婦及育有六歲以下兒童者停車位概況" xr:uid="{00000000-0004-0000-0000-000026000000}"/>
    <hyperlink ref="G39" location="'孕婦及育有六歲以下兒童者(115年第1季) '!A1" display="孕婦及育有六歲以下兒童者停車位概況(115年第一季)" xr:uid="{1532A6F5-BBF9-48CA-BEF2-32AA4576BB7D}"/>
    <hyperlink ref="G15" location="'資源回收成果統計(115年3月)'!A1" display="資源回收量(115年3月)" xr:uid="{6B80DDD9-503C-4EF3-90FF-C898C9291FEE}"/>
    <hyperlink ref="G18" location="'一般垃圾及廚餘清理狀況(115年3月)'!A1" display="一般垃圾及廚餘清理狀況(115年3月)" xr:uid="{10B28320-0123-43B6-8B21-D02A91E030E3}"/>
    <hyperlink ref="G12" location="'鄉庫收支月報表(115年3月)'!A1" display="公庫收支(115年3月)" xr:uid="{A65CB677-E18E-44E8-9CE8-674593017207}"/>
    <hyperlink ref="F102" location="公共造產成果概況!A1" display="公共造產成果概況(114年)" xr:uid="{96ED72EA-D200-4AF5-B57A-5E33C2C46AD3}"/>
    <hyperlink ref="G120" location="農耕土地面積!A1" display="農耕土地面積(114年)" xr:uid="{52A131CC-AEC6-4CF2-BE28-B8109793018A}"/>
    <hyperlink ref="H42" location="獨居老人服務概況115年第1季!A1" display="獨居老人服務概況(115年第一季)" xr:uid="{BCC58548-5655-4961-B39E-359B8E1A417C}"/>
    <hyperlink ref="H87" location="公墓設施概況!A1" display="公墓設施使用概況(114年)" xr:uid="{D02CFF31-C5FB-4C10-8FAD-5EC03D5E95FC}"/>
    <hyperlink ref="H90" location="'骨灰(骸)存放設施概況'!A1" display="骨灰(骸)存放設施使用概況(114年)" xr:uid="{147DF65F-7C8B-48F7-B9D4-49A3E7490593}"/>
    <hyperlink ref="H93" location="殯葬管理業務概況!A1" display="殯葬管理業務概況(114年)" xr:uid="{F7E03331-735A-46D1-8DE0-E5CB16FF8832}"/>
    <hyperlink ref="H96" location="殯儀館設施概況!A1" display="殯儀館設施概況(114年)" xr:uid="{01490C40-0B03-4CFA-8C02-B059EBF86138}"/>
    <hyperlink ref="H99" location="火化場設施概況!A1" display="火化場設施概況(114年)" xr:uid="{6C7AEF83-0F26-445E-A66C-F92C50452CC0}"/>
    <hyperlink ref="G75" location="宗教財團法人概況!A1" display="宗教財團法人概況(114年)" xr:uid="{0C29EA5B-24F1-42D3-8B39-798AF97AEFA3}"/>
    <hyperlink ref="G78" location="寺廟登記概況!A1" display="寺廟登記概況(114年)" xr:uid="{38ACAE6D-65E8-4019-A37C-A9D66BDAECB8}"/>
    <hyperlink ref="G81" location="'教會（堂）概況'!A1" display="教會（堂）概況(114年)" xr:uid="{B2C854D6-817C-4133-A274-97201968FEB7}"/>
    <hyperlink ref="G84" location="宗教團體興辦公益慈善及社會教化事業概況!A1" display="宗教團體興辦公益慈善及社會教化事業概況(114年)" xr:uid="{ABD3CE36-5EA0-433D-995C-FD43720B8D2E}"/>
  </hyperlinks>
  <pageMargins left="0.59055118110236227" right="0.47244094488188981" top="0.94488188976377963" bottom="0.94488188976377963" header="0.31496062992125984" footer="0.31496062992125984"/>
  <pageSetup paperSize="8" scale="59" fitToHeight="0" orientation="portrait" r:id="rId1"/>
  <rowBreaks count="1" manualBreakCount="1">
    <brk id="72" max="1638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365283-3927-4182-A2F9-88EAF5DA29E1}">
  <sheetPr>
    <tabColor rgb="FFFF0000"/>
    <pageSetUpPr fitToPage="1"/>
  </sheetPr>
  <dimension ref="A1:I41"/>
  <sheetViews>
    <sheetView zoomScale="83" zoomScaleNormal="83" workbookViewId="0">
      <selection activeCell="H1" sqref="H1"/>
    </sheetView>
  </sheetViews>
  <sheetFormatPr defaultColWidth="7.21875" defaultRowHeight="15"/>
  <cols>
    <col min="1" max="1" width="18.88671875" style="66" customWidth="1"/>
    <col min="2" max="2" width="15.88671875" style="66" customWidth="1"/>
    <col min="3" max="3" width="36.44140625" style="66" customWidth="1"/>
    <col min="4" max="5" width="18.21875" style="66" customWidth="1"/>
    <col min="6" max="6" width="19.77734375" style="66" customWidth="1"/>
    <col min="7" max="7" width="18.21875" style="66" customWidth="1"/>
    <col min="8" max="16384" width="7.21875" style="66"/>
  </cols>
  <sheetData>
    <row r="1" spans="1:9" ht="17.25" customHeight="1" thickBot="1">
      <c r="A1" s="65" t="s">
        <v>166</v>
      </c>
      <c r="D1" s="65" t="s">
        <v>7</v>
      </c>
      <c r="E1" s="1273" t="s">
        <v>167</v>
      </c>
      <c r="F1" s="1274"/>
      <c r="G1" s="1275"/>
      <c r="H1" s="380" t="s">
        <v>9</v>
      </c>
      <c r="I1" s="67"/>
    </row>
    <row r="2" spans="1:9" ht="18" customHeight="1" thickBot="1">
      <c r="A2" s="65" t="s">
        <v>168</v>
      </c>
      <c r="B2" s="68" t="s">
        <v>169</v>
      </c>
      <c r="C2" s="69"/>
      <c r="D2" s="65" t="s">
        <v>170</v>
      </c>
      <c r="E2" s="1273" t="s">
        <v>171</v>
      </c>
      <c r="F2" s="1274"/>
      <c r="G2" s="1275"/>
      <c r="I2" s="67"/>
    </row>
    <row r="3" spans="1:9" ht="42.6" customHeight="1">
      <c r="A3" s="1276" t="s">
        <v>172</v>
      </c>
      <c r="B3" s="1276"/>
      <c r="C3" s="1276"/>
      <c r="D3" s="1276"/>
      <c r="E3" s="1276"/>
      <c r="F3" s="1276"/>
      <c r="G3" s="1276"/>
    </row>
    <row r="4" spans="1:9">
      <c r="A4" s="1277"/>
      <c r="B4" s="1277"/>
      <c r="C4" s="1277"/>
      <c r="D4" s="1277"/>
      <c r="E4" s="1277"/>
      <c r="F4" s="1277"/>
      <c r="G4" s="1277"/>
    </row>
    <row r="5" spans="1:9" ht="18.75" customHeight="1" thickBot="1">
      <c r="A5" s="1278" t="s">
        <v>1259</v>
      </c>
      <c r="B5" s="1278"/>
      <c r="C5" s="1278"/>
      <c r="D5" s="1278"/>
      <c r="E5" s="1278"/>
      <c r="F5" s="1278"/>
      <c r="G5" s="1278"/>
    </row>
    <row r="6" spans="1:9" ht="19.5" customHeight="1">
      <c r="A6" s="1265" t="s">
        <v>131</v>
      </c>
      <c r="B6" s="1265"/>
      <c r="C6" s="1266"/>
      <c r="D6" s="1269" t="s">
        <v>173</v>
      </c>
      <c r="E6" s="70"/>
      <c r="F6" s="70"/>
      <c r="G6" s="1271" t="s">
        <v>174</v>
      </c>
    </row>
    <row r="7" spans="1:9" ht="48" customHeight="1" thickBot="1">
      <c r="A7" s="1267"/>
      <c r="B7" s="1267"/>
      <c r="C7" s="1268"/>
      <c r="D7" s="1270"/>
      <c r="E7" s="71" t="s">
        <v>175</v>
      </c>
      <c r="F7" s="72" t="s">
        <v>176</v>
      </c>
      <c r="G7" s="1272"/>
    </row>
    <row r="8" spans="1:9" ht="32.1" customHeight="1">
      <c r="A8" s="1283" t="s">
        <v>177</v>
      </c>
      <c r="B8" s="1285" t="s">
        <v>178</v>
      </c>
      <c r="C8" s="1286"/>
      <c r="D8" s="73">
        <f>SUM(D9:D11)</f>
        <v>109.53999999999999</v>
      </c>
      <c r="E8" s="73">
        <f t="shared" ref="E8:G8" si="0">SUM(E9:E11)</f>
        <v>0</v>
      </c>
      <c r="F8" s="73">
        <f t="shared" si="0"/>
        <v>0</v>
      </c>
      <c r="G8" s="74">
        <f t="shared" si="0"/>
        <v>0</v>
      </c>
    </row>
    <row r="9" spans="1:9" ht="32.1" customHeight="1">
      <c r="A9" s="1283"/>
      <c r="B9" s="1287" t="s">
        <v>179</v>
      </c>
      <c r="C9" s="1288"/>
      <c r="D9" s="75">
        <v>100.38</v>
      </c>
      <c r="E9" s="76">
        <v>0</v>
      </c>
      <c r="F9" s="77">
        <v>0</v>
      </c>
      <c r="G9" s="78">
        <v>0</v>
      </c>
    </row>
    <row r="10" spans="1:9" ht="32.1" customHeight="1">
      <c r="A10" s="1283"/>
      <c r="B10" s="1289" t="s">
        <v>180</v>
      </c>
      <c r="C10" s="1290"/>
      <c r="D10" s="75">
        <v>0</v>
      </c>
      <c r="E10" s="76">
        <v>0</v>
      </c>
      <c r="F10" s="79">
        <v>0</v>
      </c>
      <c r="G10" s="80">
        <v>0</v>
      </c>
    </row>
    <row r="11" spans="1:9" ht="32.1" customHeight="1">
      <c r="A11" s="1284"/>
      <c r="B11" s="1282" t="s">
        <v>181</v>
      </c>
      <c r="C11" s="1291"/>
      <c r="D11" s="75">
        <v>9.16</v>
      </c>
      <c r="E11" s="76">
        <v>0</v>
      </c>
      <c r="F11" s="79">
        <v>0</v>
      </c>
      <c r="G11" s="80">
        <v>0</v>
      </c>
    </row>
    <row r="12" spans="1:9" ht="32.1" customHeight="1">
      <c r="A12" s="1292" t="s">
        <v>182</v>
      </c>
      <c r="B12" s="1289" t="s">
        <v>178</v>
      </c>
      <c r="C12" s="1290"/>
      <c r="D12" s="82">
        <f>SUM(D13:D14)</f>
        <v>109.54</v>
      </c>
      <c r="E12" s="82">
        <f t="shared" ref="E12:G12" si="1">SUM(E13:E14)</f>
        <v>0</v>
      </c>
      <c r="F12" s="82">
        <f t="shared" si="1"/>
        <v>0</v>
      </c>
      <c r="G12" s="83">
        <f t="shared" si="1"/>
        <v>0</v>
      </c>
    </row>
    <row r="13" spans="1:9" ht="32.1" customHeight="1">
      <c r="A13" s="1293"/>
      <c r="B13" s="1289" t="s">
        <v>183</v>
      </c>
      <c r="C13" s="1290"/>
      <c r="D13" s="75">
        <v>109.54</v>
      </c>
      <c r="E13" s="76">
        <v>0</v>
      </c>
      <c r="F13" s="77">
        <v>0</v>
      </c>
      <c r="G13" s="84">
        <v>0</v>
      </c>
    </row>
    <row r="14" spans="1:9" ht="32.1" customHeight="1">
      <c r="A14" s="1293"/>
      <c r="B14" s="1289" t="s">
        <v>184</v>
      </c>
      <c r="C14" s="1290"/>
      <c r="D14" s="75">
        <v>0</v>
      </c>
      <c r="E14" s="76">
        <v>0</v>
      </c>
      <c r="F14" s="77">
        <v>0</v>
      </c>
      <c r="G14" s="85">
        <v>0</v>
      </c>
    </row>
    <row r="15" spans="1:9" ht="32.1" customHeight="1">
      <c r="A15" s="1293"/>
      <c r="B15" s="1280" t="s">
        <v>185</v>
      </c>
      <c r="C15" s="86" t="s">
        <v>186</v>
      </c>
      <c r="D15" s="73">
        <f>D16+D17</f>
        <v>82.98</v>
      </c>
      <c r="E15" s="73">
        <f t="shared" ref="E15:G15" si="2">E16+E17</f>
        <v>0</v>
      </c>
      <c r="F15" s="73">
        <f t="shared" si="2"/>
        <v>0</v>
      </c>
      <c r="G15" s="87">
        <f t="shared" si="2"/>
        <v>0</v>
      </c>
    </row>
    <row r="16" spans="1:9" ht="32.1" customHeight="1">
      <c r="A16" s="1293"/>
      <c r="B16" s="1280"/>
      <c r="C16" s="81" t="s">
        <v>187</v>
      </c>
      <c r="D16" s="75">
        <v>82.98</v>
      </c>
      <c r="E16" s="76">
        <v>0</v>
      </c>
      <c r="F16" s="77">
        <v>0</v>
      </c>
      <c r="G16" s="88">
        <v>0</v>
      </c>
    </row>
    <row r="17" spans="1:7" ht="32.1" customHeight="1">
      <c r="A17" s="1293"/>
      <c r="B17" s="1281"/>
      <c r="C17" s="81" t="s">
        <v>188</v>
      </c>
      <c r="D17" s="75">
        <v>0</v>
      </c>
      <c r="E17" s="76">
        <v>0</v>
      </c>
      <c r="F17" s="77">
        <v>0</v>
      </c>
      <c r="G17" s="89">
        <v>0</v>
      </c>
    </row>
    <row r="18" spans="1:7" ht="32.1" customHeight="1">
      <c r="A18" s="1293"/>
      <c r="B18" s="1279" t="s">
        <v>189</v>
      </c>
      <c r="C18" s="81" t="s">
        <v>186</v>
      </c>
      <c r="D18" s="82">
        <f>D19-D20</f>
        <v>0</v>
      </c>
      <c r="E18" s="82">
        <f t="shared" ref="E18:G18" si="3">E19-E20</f>
        <v>0</v>
      </c>
      <c r="F18" s="82">
        <f t="shared" si="3"/>
        <v>0</v>
      </c>
      <c r="G18" s="90">
        <f t="shared" si="3"/>
        <v>0</v>
      </c>
    </row>
    <row r="19" spans="1:7" ht="32.1" customHeight="1">
      <c r="A19" s="1293"/>
      <c r="B19" s="1280"/>
      <c r="C19" s="81" t="s">
        <v>187</v>
      </c>
      <c r="D19" s="75">
        <v>0</v>
      </c>
      <c r="E19" s="76">
        <v>0</v>
      </c>
      <c r="F19" s="77">
        <v>0</v>
      </c>
      <c r="G19" s="88">
        <v>0</v>
      </c>
    </row>
    <row r="20" spans="1:7" ht="32.1" customHeight="1">
      <c r="A20" s="1293"/>
      <c r="B20" s="1281"/>
      <c r="C20" s="81" t="s">
        <v>188</v>
      </c>
      <c r="D20" s="75">
        <v>0</v>
      </c>
      <c r="E20" s="76">
        <v>0</v>
      </c>
      <c r="F20" s="77">
        <v>0</v>
      </c>
      <c r="G20" s="89">
        <v>0</v>
      </c>
    </row>
    <row r="21" spans="1:7" ht="32.1" customHeight="1">
      <c r="A21" s="1293"/>
      <c r="B21" s="1282" t="s">
        <v>190</v>
      </c>
      <c r="C21" s="81" t="s">
        <v>191</v>
      </c>
      <c r="D21" s="91">
        <v>0</v>
      </c>
      <c r="E21" s="92">
        <v>0</v>
      </c>
      <c r="F21" s="93">
        <v>0</v>
      </c>
      <c r="G21" s="94">
        <v>0</v>
      </c>
    </row>
    <row r="22" spans="1:7" ht="32.1" customHeight="1">
      <c r="A22" s="1293"/>
      <c r="B22" s="1282"/>
      <c r="C22" s="81" t="s">
        <v>192</v>
      </c>
      <c r="D22" s="91">
        <v>0</v>
      </c>
      <c r="E22" s="92">
        <v>0</v>
      </c>
      <c r="F22" s="93">
        <v>0</v>
      </c>
      <c r="G22" s="80">
        <v>0</v>
      </c>
    </row>
    <row r="23" spans="1:7" ht="32.1" customHeight="1">
      <c r="A23" s="1293"/>
      <c r="B23" s="1282"/>
      <c r="C23" s="81" t="s">
        <v>193</v>
      </c>
      <c r="D23" s="91">
        <v>0</v>
      </c>
      <c r="E23" s="92">
        <v>0</v>
      </c>
      <c r="F23" s="93">
        <v>0</v>
      </c>
      <c r="G23" s="80">
        <v>0</v>
      </c>
    </row>
    <row r="24" spans="1:7" ht="32.1" customHeight="1">
      <c r="A24" s="1293"/>
      <c r="B24" s="1282" t="s">
        <v>194</v>
      </c>
      <c r="C24" s="81" t="s">
        <v>186</v>
      </c>
      <c r="D24" s="82">
        <f>SUM(D25:D26)</f>
        <v>0</v>
      </c>
      <c r="E24" s="82">
        <f t="shared" ref="E24:G24" si="4">SUM(E25:E26)</f>
        <v>0</v>
      </c>
      <c r="F24" s="82">
        <f t="shared" si="4"/>
        <v>0</v>
      </c>
      <c r="G24" s="90">
        <f t="shared" si="4"/>
        <v>0</v>
      </c>
    </row>
    <row r="25" spans="1:7" ht="32.1" customHeight="1">
      <c r="A25" s="1293"/>
      <c r="B25" s="1282"/>
      <c r="C25" s="81" t="s">
        <v>187</v>
      </c>
      <c r="D25" s="75">
        <v>0</v>
      </c>
      <c r="E25" s="76">
        <v>0</v>
      </c>
      <c r="F25" s="77">
        <v>0</v>
      </c>
      <c r="G25" s="80">
        <v>0</v>
      </c>
    </row>
    <row r="26" spans="1:7" ht="32.1" customHeight="1">
      <c r="A26" s="1294"/>
      <c r="B26" s="1282"/>
      <c r="C26" s="81" t="s">
        <v>188</v>
      </c>
      <c r="D26" s="75">
        <v>0</v>
      </c>
      <c r="E26" s="76">
        <v>0</v>
      </c>
      <c r="F26" s="77">
        <v>0</v>
      </c>
      <c r="G26" s="89">
        <v>0</v>
      </c>
    </row>
    <row r="27" spans="1:7" ht="32.1" customHeight="1" thickBot="1">
      <c r="A27" s="95" t="s">
        <v>195</v>
      </c>
      <c r="B27" s="95"/>
      <c r="C27" s="96" t="s">
        <v>196</v>
      </c>
      <c r="D27" s="97">
        <v>26.56</v>
      </c>
      <c r="E27" s="98">
        <v>0</v>
      </c>
      <c r="F27" s="99">
        <v>0</v>
      </c>
      <c r="G27" s="100">
        <v>0</v>
      </c>
    </row>
    <row r="28" spans="1:7" ht="23.1" customHeight="1">
      <c r="A28" s="101" t="s">
        <v>117</v>
      </c>
      <c r="B28" s="66" t="s">
        <v>197</v>
      </c>
      <c r="C28" s="66" t="s">
        <v>198</v>
      </c>
      <c r="D28" s="66" t="s">
        <v>199</v>
      </c>
      <c r="E28" s="101"/>
      <c r="F28" s="101"/>
      <c r="G28" s="102"/>
    </row>
    <row r="29" spans="1:7" ht="36" customHeight="1">
      <c r="A29" s="103"/>
      <c r="B29" s="103" t="s">
        <v>200</v>
      </c>
      <c r="C29" s="103" t="s">
        <v>201</v>
      </c>
      <c r="D29" s="103"/>
      <c r="E29" s="103"/>
      <c r="F29" s="103"/>
      <c r="G29" s="104" t="s">
        <v>1260</v>
      </c>
    </row>
    <row r="30" spans="1:7" ht="23.1" customHeight="1">
      <c r="C30" s="102"/>
      <c r="G30" s="102"/>
    </row>
    <row r="31" spans="1:7" ht="23.1" customHeight="1">
      <c r="C31" s="102"/>
      <c r="G31" s="102"/>
    </row>
    <row r="32" spans="1:7" ht="23.1" customHeight="1">
      <c r="A32" s="105" t="s">
        <v>202</v>
      </c>
      <c r="C32" s="102"/>
      <c r="G32" s="102"/>
    </row>
    <row r="33" spans="1:7" ht="23.1" customHeight="1">
      <c r="A33" s="105" t="s">
        <v>203</v>
      </c>
      <c r="C33" s="102"/>
      <c r="G33" s="102"/>
    </row>
    <row r="34" spans="1:7" ht="23.1" customHeight="1">
      <c r="C34" s="102"/>
      <c r="G34" s="102"/>
    </row>
    <row r="38" spans="1:7" ht="16.2">
      <c r="A38" s="106"/>
      <c r="C38" s="107"/>
    </row>
    <row r="39" spans="1:7" ht="16.2">
      <c r="A39" s="106"/>
      <c r="C39" s="107"/>
    </row>
    <row r="40" spans="1:7" ht="16.2">
      <c r="A40" s="106"/>
      <c r="C40" s="107"/>
    </row>
    <row r="41" spans="1:7" ht="16.2">
      <c r="A41" s="106"/>
      <c r="C41" s="107"/>
    </row>
  </sheetData>
  <mergeCells count="21">
    <mergeCell ref="B18:B20"/>
    <mergeCell ref="B21:B23"/>
    <mergeCell ref="B24:B26"/>
    <mergeCell ref="A8:A11"/>
    <mergeCell ref="B8:C8"/>
    <mergeCell ref="B9:C9"/>
    <mergeCell ref="B10:C10"/>
    <mergeCell ref="B11:C11"/>
    <mergeCell ref="A12:A26"/>
    <mergeCell ref="B12:C12"/>
    <mergeCell ref="B13:C13"/>
    <mergeCell ref="B14:C14"/>
    <mergeCell ref="B15:B17"/>
    <mergeCell ref="A6:C7"/>
    <mergeCell ref="D6:D7"/>
    <mergeCell ref="G6:G7"/>
    <mergeCell ref="E1:G1"/>
    <mergeCell ref="E2:G2"/>
    <mergeCell ref="A3:G3"/>
    <mergeCell ref="A4:G4"/>
    <mergeCell ref="A5:G5"/>
  </mergeCells>
  <phoneticPr fontId="8" type="noConversion"/>
  <hyperlinks>
    <hyperlink ref="H1" location="預告統計資料發布時間表!D18" display="回發布時間表" xr:uid="{B7F054DE-0C7F-46B8-8037-9882259D4064}"/>
  </hyperlinks>
  <printOptions horizontalCentered="1"/>
  <pageMargins left="0.31496062992125984" right="0.31496062992125984" top="0.74803149606299213" bottom="0.74803149606299213" header="0.31496062992125984" footer="0.31496062992125984"/>
  <pageSetup paperSize="9" scale="66" orientation="portrait" cellComments="asDisplayed"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A09DAC-A06A-4D05-966E-C0C7A9560836}">
  <sheetPr>
    <tabColor rgb="FFFF0000"/>
    <pageSetUpPr fitToPage="1"/>
  </sheetPr>
  <dimension ref="A1:I41"/>
  <sheetViews>
    <sheetView zoomScale="83" zoomScaleNormal="83" workbookViewId="0"/>
  </sheetViews>
  <sheetFormatPr defaultColWidth="7.21875" defaultRowHeight="15"/>
  <cols>
    <col min="1" max="1" width="18.88671875" style="66" customWidth="1"/>
    <col min="2" max="2" width="15.88671875" style="66" customWidth="1"/>
    <col min="3" max="3" width="36.44140625" style="66" customWidth="1"/>
    <col min="4" max="5" width="18.21875" style="66" customWidth="1"/>
    <col min="6" max="6" width="19.77734375" style="66" customWidth="1"/>
    <col min="7" max="7" width="18.21875" style="66" customWidth="1"/>
    <col min="8" max="16384" width="7.21875" style="66"/>
  </cols>
  <sheetData>
    <row r="1" spans="1:9" ht="17.25" customHeight="1" thickBot="1">
      <c r="A1" s="65" t="s">
        <v>166</v>
      </c>
      <c r="D1" s="65" t="s">
        <v>7</v>
      </c>
      <c r="E1" s="1273" t="s">
        <v>167</v>
      </c>
      <c r="F1" s="1274"/>
      <c r="G1" s="1275"/>
      <c r="H1" s="380" t="s">
        <v>9</v>
      </c>
      <c r="I1" s="67"/>
    </row>
    <row r="2" spans="1:9" ht="18" customHeight="1" thickBot="1">
      <c r="A2" s="65" t="s">
        <v>168</v>
      </c>
      <c r="B2" s="68" t="s">
        <v>169</v>
      </c>
      <c r="C2" s="69"/>
      <c r="D2" s="65" t="s">
        <v>170</v>
      </c>
      <c r="E2" s="1273" t="s">
        <v>171</v>
      </c>
      <c r="F2" s="1274"/>
      <c r="G2" s="1275"/>
      <c r="I2" s="67"/>
    </row>
    <row r="3" spans="1:9" ht="42.6" customHeight="1">
      <c r="A3" s="1276" t="s">
        <v>172</v>
      </c>
      <c r="B3" s="1276"/>
      <c r="C3" s="1276"/>
      <c r="D3" s="1276"/>
      <c r="E3" s="1276"/>
      <c r="F3" s="1276"/>
      <c r="G3" s="1276"/>
    </row>
    <row r="4" spans="1:9">
      <c r="A4" s="1277"/>
      <c r="B4" s="1277"/>
      <c r="C4" s="1277"/>
      <c r="D4" s="1277"/>
      <c r="E4" s="1277"/>
      <c r="F4" s="1277"/>
      <c r="G4" s="1277"/>
    </row>
    <row r="5" spans="1:9" ht="18.75" customHeight="1" thickBot="1">
      <c r="A5" s="1278" t="s">
        <v>1181</v>
      </c>
      <c r="B5" s="1278"/>
      <c r="C5" s="1278"/>
      <c r="D5" s="1278"/>
      <c r="E5" s="1278"/>
      <c r="F5" s="1278"/>
      <c r="G5" s="1278"/>
    </row>
    <row r="6" spans="1:9" ht="19.5" customHeight="1">
      <c r="A6" s="1265" t="s">
        <v>131</v>
      </c>
      <c r="B6" s="1265"/>
      <c r="C6" s="1266"/>
      <c r="D6" s="1269" t="s">
        <v>173</v>
      </c>
      <c r="E6" s="70"/>
      <c r="F6" s="70"/>
      <c r="G6" s="1271" t="s">
        <v>174</v>
      </c>
    </row>
    <row r="7" spans="1:9" ht="48" customHeight="1" thickBot="1">
      <c r="A7" s="1267"/>
      <c r="B7" s="1267"/>
      <c r="C7" s="1268"/>
      <c r="D7" s="1270"/>
      <c r="E7" s="71" t="s">
        <v>175</v>
      </c>
      <c r="F7" s="72" t="s">
        <v>176</v>
      </c>
      <c r="G7" s="1272"/>
    </row>
    <row r="8" spans="1:9" ht="32.1" customHeight="1">
      <c r="A8" s="1283" t="s">
        <v>177</v>
      </c>
      <c r="B8" s="1285" t="s">
        <v>178</v>
      </c>
      <c r="C8" s="1286"/>
      <c r="D8" s="73">
        <f>SUM(D9:D11)</f>
        <v>153.07000000000002</v>
      </c>
      <c r="E8" s="73">
        <f t="shared" ref="E8:G8" si="0">SUM(E9:E11)</f>
        <v>0</v>
      </c>
      <c r="F8" s="73">
        <f t="shared" si="0"/>
        <v>0</v>
      </c>
      <c r="G8" s="74">
        <f t="shared" si="0"/>
        <v>0</v>
      </c>
    </row>
    <row r="9" spans="1:9" ht="32.1" customHeight="1">
      <c r="A9" s="1283"/>
      <c r="B9" s="1287" t="s">
        <v>179</v>
      </c>
      <c r="C9" s="1288"/>
      <c r="D9" s="75">
        <v>146.24</v>
      </c>
      <c r="E9" s="76">
        <v>0</v>
      </c>
      <c r="F9" s="77">
        <v>0</v>
      </c>
      <c r="G9" s="78">
        <v>0</v>
      </c>
    </row>
    <row r="10" spans="1:9" ht="32.1" customHeight="1">
      <c r="A10" s="1283"/>
      <c r="B10" s="1289" t="s">
        <v>180</v>
      </c>
      <c r="C10" s="1290"/>
      <c r="D10" s="75">
        <v>0</v>
      </c>
      <c r="E10" s="76">
        <v>0</v>
      </c>
      <c r="F10" s="79">
        <v>0</v>
      </c>
      <c r="G10" s="80">
        <v>0</v>
      </c>
    </row>
    <row r="11" spans="1:9" ht="32.1" customHeight="1">
      <c r="A11" s="1284"/>
      <c r="B11" s="1282" t="s">
        <v>181</v>
      </c>
      <c r="C11" s="1291"/>
      <c r="D11" s="75">
        <v>6.83</v>
      </c>
      <c r="E11" s="76">
        <v>0</v>
      </c>
      <c r="F11" s="79">
        <v>0</v>
      </c>
      <c r="G11" s="80">
        <v>0</v>
      </c>
    </row>
    <row r="12" spans="1:9" ht="32.1" customHeight="1">
      <c r="A12" s="1292" t="s">
        <v>182</v>
      </c>
      <c r="B12" s="1289" t="s">
        <v>178</v>
      </c>
      <c r="C12" s="1290"/>
      <c r="D12" s="82">
        <f>SUM(D13:D14)</f>
        <v>374.93</v>
      </c>
      <c r="E12" s="82">
        <f t="shared" ref="E12:G12" si="1">SUM(E13:E14)</f>
        <v>0</v>
      </c>
      <c r="F12" s="82">
        <f t="shared" si="1"/>
        <v>0</v>
      </c>
      <c r="G12" s="83">
        <f t="shared" si="1"/>
        <v>0</v>
      </c>
    </row>
    <row r="13" spans="1:9" ht="32.1" customHeight="1">
      <c r="A13" s="1293"/>
      <c r="B13" s="1289" t="s">
        <v>183</v>
      </c>
      <c r="C13" s="1290"/>
      <c r="D13" s="75">
        <v>153.07</v>
      </c>
      <c r="E13" s="76">
        <v>0</v>
      </c>
      <c r="F13" s="77">
        <v>0</v>
      </c>
      <c r="G13" s="84">
        <v>0</v>
      </c>
    </row>
    <row r="14" spans="1:9" ht="32.1" customHeight="1">
      <c r="A14" s="1293"/>
      <c r="B14" s="1289" t="s">
        <v>184</v>
      </c>
      <c r="C14" s="1290"/>
      <c r="D14" s="75">
        <v>221.86</v>
      </c>
      <c r="E14" s="76">
        <v>0</v>
      </c>
      <c r="F14" s="77">
        <v>0</v>
      </c>
      <c r="G14" s="85">
        <v>0</v>
      </c>
    </row>
    <row r="15" spans="1:9" ht="32.1" customHeight="1">
      <c r="A15" s="1293"/>
      <c r="B15" s="1280" t="s">
        <v>185</v>
      </c>
      <c r="C15" s="86" t="s">
        <v>186</v>
      </c>
      <c r="D15" s="73">
        <f>D16+D17</f>
        <v>374.93</v>
      </c>
      <c r="E15" s="73">
        <f t="shared" ref="E15:G15" si="2">E16+E17</f>
        <v>0</v>
      </c>
      <c r="F15" s="73">
        <f t="shared" si="2"/>
        <v>0</v>
      </c>
      <c r="G15" s="87">
        <f t="shared" si="2"/>
        <v>0</v>
      </c>
    </row>
    <row r="16" spans="1:9" ht="32.1" customHeight="1">
      <c r="A16" s="1293"/>
      <c r="B16" s="1280"/>
      <c r="C16" s="81" t="s">
        <v>187</v>
      </c>
      <c r="D16" s="75">
        <v>153.07</v>
      </c>
      <c r="E16" s="76">
        <v>0</v>
      </c>
      <c r="F16" s="77">
        <v>0</v>
      </c>
      <c r="G16" s="88">
        <v>0</v>
      </c>
    </row>
    <row r="17" spans="1:7" ht="32.1" customHeight="1">
      <c r="A17" s="1293"/>
      <c r="B17" s="1281"/>
      <c r="C17" s="81" t="s">
        <v>188</v>
      </c>
      <c r="D17" s="75">
        <v>221.86</v>
      </c>
      <c r="E17" s="76">
        <v>0</v>
      </c>
      <c r="F17" s="77">
        <v>0</v>
      </c>
      <c r="G17" s="89">
        <v>0</v>
      </c>
    </row>
    <row r="18" spans="1:7" ht="32.1" customHeight="1">
      <c r="A18" s="1293"/>
      <c r="B18" s="1279" t="s">
        <v>189</v>
      </c>
      <c r="C18" s="81" t="s">
        <v>186</v>
      </c>
      <c r="D18" s="82">
        <f>D19-D20</f>
        <v>0</v>
      </c>
      <c r="E18" s="82">
        <f t="shared" ref="E18:G18" si="3">E19-E20</f>
        <v>0</v>
      </c>
      <c r="F18" s="82">
        <f t="shared" si="3"/>
        <v>0</v>
      </c>
      <c r="G18" s="90">
        <f t="shared" si="3"/>
        <v>0</v>
      </c>
    </row>
    <row r="19" spans="1:7" ht="32.1" customHeight="1">
      <c r="A19" s="1293"/>
      <c r="B19" s="1280"/>
      <c r="C19" s="81" t="s">
        <v>187</v>
      </c>
      <c r="D19" s="75">
        <v>0</v>
      </c>
      <c r="E19" s="76">
        <v>0</v>
      </c>
      <c r="F19" s="77">
        <v>0</v>
      </c>
      <c r="G19" s="88">
        <v>0</v>
      </c>
    </row>
    <row r="20" spans="1:7" ht="32.1" customHeight="1">
      <c r="A20" s="1293"/>
      <c r="B20" s="1281"/>
      <c r="C20" s="81" t="s">
        <v>188</v>
      </c>
      <c r="D20" s="75">
        <v>0</v>
      </c>
      <c r="E20" s="76">
        <v>0</v>
      </c>
      <c r="F20" s="77">
        <v>0</v>
      </c>
      <c r="G20" s="89">
        <v>0</v>
      </c>
    </row>
    <row r="21" spans="1:7" ht="32.1" customHeight="1">
      <c r="A21" s="1293"/>
      <c r="B21" s="1282" t="s">
        <v>190</v>
      </c>
      <c r="C21" s="81" t="s">
        <v>191</v>
      </c>
      <c r="D21" s="91">
        <v>0</v>
      </c>
      <c r="E21" s="92">
        <v>0</v>
      </c>
      <c r="F21" s="93">
        <v>0</v>
      </c>
      <c r="G21" s="94">
        <v>0</v>
      </c>
    </row>
    <row r="22" spans="1:7" ht="32.1" customHeight="1">
      <c r="A22" s="1293"/>
      <c r="B22" s="1282"/>
      <c r="C22" s="81" t="s">
        <v>192</v>
      </c>
      <c r="D22" s="91">
        <v>0</v>
      </c>
      <c r="E22" s="92">
        <v>0</v>
      </c>
      <c r="F22" s="93">
        <v>0</v>
      </c>
      <c r="G22" s="80">
        <v>0</v>
      </c>
    </row>
    <row r="23" spans="1:7" ht="32.1" customHeight="1">
      <c r="A23" s="1293"/>
      <c r="B23" s="1282"/>
      <c r="C23" s="81" t="s">
        <v>193</v>
      </c>
      <c r="D23" s="91">
        <v>0</v>
      </c>
      <c r="E23" s="92">
        <v>0</v>
      </c>
      <c r="F23" s="93">
        <v>0</v>
      </c>
      <c r="G23" s="80">
        <v>0</v>
      </c>
    </row>
    <row r="24" spans="1:7" ht="32.1" customHeight="1">
      <c r="A24" s="1293"/>
      <c r="B24" s="1282" t="s">
        <v>194</v>
      </c>
      <c r="C24" s="81" t="s">
        <v>186</v>
      </c>
      <c r="D24" s="82">
        <f>SUM(D25:D26)</f>
        <v>0</v>
      </c>
      <c r="E24" s="82">
        <f t="shared" ref="E24:G24" si="4">SUM(E25:E26)</f>
        <v>0</v>
      </c>
      <c r="F24" s="82">
        <f t="shared" si="4"/>
        <v>0</v>
      </c>
      <c r="G24" s="90">
        <f t="shared" si="4"/>
        <v>0</v>
      </c>
    </row>
    <row r="25" spans="1:7" ht="32.1" customHeight="1">
      <c r="A25" s="1293"/>
      <c r="B25" s="1282"/>
      <c r="C25" s="81" t="s">
        <v>187</v>
      </c>
      <c r="D25" s="75">
        <v>0</v>
      </c>
      <c r="E25" s="76">
        <v>0</v>
      </c>
      <c r="F25" s="77">
        <v>0</v>
      </c>
      <c r="G25" s="80">
        <v>0</v>
      </c>
    </row>
    <row r="26" spans="1:7" ht="32.1" customHeight="1">
      <c r="A26" s="1294"/>
      <c r="B26" s="1282"/>
      <c r="C26" s="81" t="s">
        <v>188</v>
      </c>
      <c r="D26" s="75">
        <v>0</v>
      </c>
      <c r="E26" s="76">
        <v>0</v>
      </c>
      <c r="F26" s="77">
        <v>0</v>
      </c>
      <c r="G26" s="89">
        <v>0</v>
      </c>
    </row>
    <row r="27" spans="1:7" ht="32.1" customHeight="1" thickBot="1">
      <c r="A27" s="95" t="s">
        <v>195</v>
      </c>
      <c r="B27" s="95"/>
      <c r="C27" s="96" t="s">
        <v>196</v>
      </c>
      <c r="D27" s="97">
        <v>0</v>
      </c>
      <c r="E27" s="98">
        <v>0</v>
      </c>
      <c r="F27" s="99">
        <v>0</v>
      </c>
      <c r="G27" s="100">
        <v>0</v>
      </c>
    </row>
    <row r="28" spans="1:7" ht="23.1" customHeight="1">
      <c r="A28" s="101" t="s">
        <v>117</v>
      </c>
      <c r="B28" s="66" t="s">
        <v>197</v>
      </c>
      <c r="C28" s="66" t="s">
        <v>198</v>
      </c>
      <c r="D28" s="66" t="s">
        <v>199</v>
      </c>
      <c r="E28" s="101"/>
      <c r="F28" s="101"/>
      <c r="G28" s="102"/>
    </row>
    <row r="29" spans="1:7" ht="36" customHeight="1">
      <c r="A29" s="103"/>
      <c r="B29" s="103" t="s">
        <v>200</v>
      </c>
      <c r="C29" s="103" t="s">
        <v>201</v>
      </c>
      <c r="D29" s="103"/>
      <c r="E29" s="103"/>
      <c r="F29" s="103"/>
      <c r="G29" s="104" t="s">
        <v>1182</v>
      </c>
    </row>
    <row r="30" spans="1:7" ht="23.1" customHeight="1">
      <c r="C30" s="102"/>
      <c r="G30" s="102"/>
    </row>
    <row r="31" spans="1:7" ht="23.1" customHeight="1">
      <c r="C31" s="102"/>
      <c r="G31" s="102"/>
    </row>
    <row r="32" spans="1:7" ht="23.1" customHeight="1">
      <c r="A32" s="105" t="s">
        <v>202</v>
      </c>
      <c r="C32" s="102"/>
      <c r="G32" s="102"/>
    </row>
    <row r="33" spans="1:7" ht="23.1" customHeight="1">
      <c r="A33" s="105" t="s">
        <v>203</v>
      </c>
      <c r="C33" s="102"/>
      <c r="G33" s="102"/>
    </row>
    <row r="34" spans="1:7" ht="23.1" customHeight="1">
      <c r="C34" s="102"/>
      <c r="G34" s="102"/>
    </row>
    <row r="38" spans="1:7" ht="16.2">
      <c r="A38" s="106"/>
      <c r="C38" s="107"/>
    </row>
    <row r="39" spans="1:7" ht="16.2">
      <c r="A39" s="106"/>
      <c r="C39" s="107"/>
    </row>
    <row r="40" spans="1:7" ht="16.2">
      <c r="A40" s="106"/>
      <c r="C40" s="107"/>
    </row>
    <row r="41" spans="1:7" ht="16.2">
      <c r="A41" s="106"/>
      <c r="C41" s="107"/>
    </row>
  </sheetData>
  <mergeCells count="21">
    <mergeCell ref="A6:C7"/>
    <mergeCell ref="D6:D7"/>
    <mergeCell ref="G6:G7"/>
    <mergeCell ref="E1:G1"/>
    <mergeCell ref="E2:G2"/>
    <mergeCell ref="A3:G3"/>
    <mergeCell ref="A4:G4"/>
    <mergeCell ref="A5:G5"/>
    <mergeCell ref="B18:B20"/>
    <mergeCell ref="B21:B23"/>
    <mergeCell ref="B24:B26"/>
    <mergeCell ref="A8:A11"/>
    <mergeCell ref="B8:C8"/>
    <mergeCell ref="B9:C9"/>
    <mergeCell ref="B10:C10"/>
    <mergeCell ref="B11:C11"/>
    <mergeCell ref="A12:A26"/>
    <mergeCell ref="B12:C12"/>
    <mergeCell ref="B13:C13"/>
    <mergeCell ref="B14:C14"/>
    <mergeCell ref="B15:B17"/>
  </mergeCells>
  <phoneticPr fontId="8" type="noConversion"/>
  <hyperlinks>
    <hyperlink ref="H1" location="預告統計資料發布時間表!D18" display="回發布時間表" xr:uid="{B8C658AD-28BE-42BC-B9F0-D712D782CB5E}"/>
  </hyperlinks>
  <printOptions horizontalCentered="1"/>
  <pageMargins left="0.31496062992125984" right="0.31496062992125984" top="0.74803149606299213" bottom="0.74803149606299213" header="0.31496062992125984" footer="0.31496062992125984"/>
  <pageSetup paperSize="9" scale="66" orientation="portrait" cellComments="asDisplayed"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682520-8582-4A85-BCC4-9303C66714EE}">
  <sheetPr>
    <pageSetUpPr fitToPage="1"/>
  </sheetPr>
  <dimension ref="A1:I41"/>
  <sheetViews>
    <sheetView zoomScale="83" zoomScaleNormal="83" workbookViewId="0">
      <selection activeCell="H1" sqref="H1"/>
    </sheetView>
  </sheetViews>
  <sheetFormatPr defaultColWidth="7.21875" defaultRowHeight="15"/>
  <cols>
    <col min="1" max="1" width="18.88671875" style="66" customWidth="1"/>
    <col min="2" max="2" width="15.88671875" style="66" customWidth="1"/>
    <col min="3" max="3" width="36.44140625" style="66" customWidth="1"/>
    <col min="4" max="5" width="18.21875" style="66" customWidth="1"/>
    <col min="6" max="6" width="19.77734375" style="66" customWidth="1"/>
    <col min="7" max="7" width="18.21875" style="66" customWidth="1"/>
    <col min="8" max="16384" width="7.21875" style="66"/>
  </cols>
  <sheetData>
    <row r="1" spans="1:9" ht="17.25" customHeight="1" thickBot="1">
      <c r="A1" s="65" t="s">
        <v>166</v>
      </c>
      <c r="D1" s="65" t="s">
        <v>7</v>
      </c>
      <c r="E1" s="1273" t="s">
        <v>167</v>
      </c>
      <c r="F1" s="1274"/>
      <c r="G1" s="1275"/>
      <c r="H1" s="380" t="s">
        <v>9</v>
      </c>
      <c r="I1" s="67"/>
    </row>
    <row r="2" spans="1:9" ht="18" customHeight="1" thickBot="1">
      <c r="A2" s="65" t="s">
        <v>168</v>
      </c>
      <c r="B2" s="68" t="s">
        <v>169</v>
      </c>
      <c r="C2" s="69"/>
      <c r="D2" s="65" t="s">
        <v>170</v>
      </c>
      <c r="E2" s="1273" t="s">
        <v>171</v>
      </c>
      <c r="F2" s="1274"/>
      <c r="G2" s="1275"/>
      <c r="I2" s="67"/>
    </row>
    <row r="3" spans="1:9" ht="42.6" customHeight="1">
      <c r="A3" s="1276" t="s">
        <v>172</v>
      </c>
      <c r="B3" s="1276"/>
      <c r="C3" s="1276"/>
      <c r="D3" s="1276"/>
      <c r="E3" s="1276"/>
      <c r="F3" s="1276"/>
      <c r="G3" s="1276"/>
    </row>
    <row r="4" spans="1:9">
      <c r="A4" s="1277"/>
      <c r="B4" s="1277"/>
      <c r="C4" s="1277"/>
      <c r="D4" s="1277"/>
      <c r="E4" s="1277"/>
      <c r="F4" s="1277"/>
      <c r="G4" s="1277"/>
    </row>
    <row r="5" spans="1:9" ht="18.75" customHeight="1" thickBot="1">
      <c r="A5" s="1278" t="s">
        <v>692</v>
      </c>
      <c r="B5" s="1278"/>
      <c r="C5" s="1278"/>
      <c r="D5" s="1278"/>
      <c r="E5" s="1278"/>
      <c r="F5" s="1278"/>
      <c r="G5" s="1278"/>
    </row>
    <row r="6" spans="1:9" ht="19.5" customHeight="1">
      <c r="A6" s="1265" t="s">
        <v>131</v>
      </c>
      <c r="B6" s="1265"/>
      <c r="C6" s="1266"/>
      <c r="D6" s="1269" t="s">
        <v>173</v>
      </c>
      <c r="E6" s="70"/>
      <c r="F6" s="70"/>
      <c r="G6" s="1271" t="s">
        <v>174</v>
      </c>
    </row>
    <row r="7" spans="1:9" ht="48" customHeight="1" thickBot="1">
      <c r="A7" s="1267"/>
      <c r="B7" s="1267"/>
      <c r="C7" s="1268"/>
      <c r="D7" s="1270"/>
      <c r="E7" s="71" t="s">
        <v>175</v>
      </c>
      <c r="F7" s="72" t="s">
        <v>176</v>
      </c>
      <c r="G7" s="1272"/>
    </row>
    <row r="8" spans="1:9" ht="32.1" customHeight="1">
      <c r="A8" s="1283" t="s">
        <v>177</v>
      </c>
      <c r="B8" s="1285" t="s">
        <v>178</v>
      </c>
      <c r="C8" s="1286"/>
      <c r="D8" s="73">
        <f>SUM(D9:D11)</f>
        <v>106.77</v>
      </c>
      <c r="E8" s="73">
        <f t="shared" ref="E8:G8" si="0">SUM(E9:E11)</f>
        <v>0</v>
      </c>
      <c r="F8" s="73">
        <f t="shared" si="0"/>
        <v>0</v>
      </c>
      <c r="G8" s="74">
        <f t="shared" si="0"/>
        <v>0</v>
      </c>
    </row>
    <row r="9" spans="1:9" ht="32.1" customHeight="1">
      <c r="A9" s="1283"/>
      <c r="B9" s="1287" t="s">
        <v>179</v>
      </c>
      <c r="C9" s="1288"/>
      <c r="D9" s="75">
        <v>100.94</v>
      </c>
      <c r="E9" s="76">
        <v>0</v>
      </c>
      <c r="F9" s="77">
        <v>0</v>
      </c>
      <c r="G9" s="78">
        <v>0</v>
      </c>
    </row>
    <row r="10" spans="1:9" ht="32.1" customHeight="1">
      <c r="A10" s="1283"/>
      <c r="B10" s="1289" t="s">
        <v>180</v>
      </c>
      <c r="C10" s="1290"/>
      <c r="D10" s="75">
        <v>0</v>
      </c>
      <c r="E10" s="76">
        <v>0</v>
      </c>
      <c r="F10" s="79">
        <v>0</v>
      </c>
      <c r="G10" s="80">
        <v>0</v>
      </c>
    </row>
    <row r="11" spans="1:9" ht="32.1" customHeight="1">
      <c r="A11" s="1284"/>
      <c r="B11" s="1282" t="s">
        <v>181</v>
      </c>
      <c r="C11" s="1291"/>
      <c r="D11" s="75">
        <v>5.83</v>
      </c>
      <c r="E11" s="76">
        <v>0</v>
      </c>
      <c r="F11" s="79">
        <v>0</v>
      </c>
      <c r="G11" s="80">
        <v>0</v>
      </c>
    </row>
    <row r="12" spans="1:9" ht="32.1" customHeight="1">
      <c r="A12" s="1292" t="s">
        <v>182</v>
      </c>
      <c r="B12" s="1289" t="s">
        <v>178</v>
      </c>
      <c r="C12" s="1290"/>
      <c r="D12" s="82">
        <f>SUM(D13:D14)</f>
        <v>0</v>
      </c>
      <c r="E12" s="82">
        <f t="shared" ref="E12:G12" si="1">SUM(E13:E14)</f>
        <v>0</v>
      </c>
      <c r="F12" s="82">
        <f t="shared" si="1"/>
        <v>0</v>
      </c>
      <c r="G12" s="83">
        <f t="shared" si="1"/>
        <v>0</v>
      </c>
    </row>
    <row r="13" spans="1:9" ht="32.1" customHeight="1">
      <c r="A13" s="1293"/>
      <c r="B13" s="1289" t="s">
        <v>183</v>
      </c>
      <c r="C13" s="1290"/>
      <c r="D13" s="75">
        <v>0</v>
      </c>
      <c r="E13" s="76">
        <v>0</v>
      </c>
      <c r="F13" s="77">
        <v>0</v>
      </c>
      <c r="G13" s="84">
        <v>0</v>
      </c>
    </row>
    <row r="14" spans="1:9" ht="32.1" customHeight="1">
      <c r="A14" s="1293"/>
      <c r="B14" s="1289" t="s">
        <v>184</v>
      </c>
      <c r="C14" s="1290"/>
      <c r="D14" s="75">
        <v>0</v>
      </c>
      <c r="E14" s="76">
        <v>0</v>
      </c>
      <c r="F14" s="77">
        <v>0</v>
      </c>
      <c r="G14" s="85">
        <v>0</v>
      </c>
    </row>
    <row r="15" spans="1:9" ht="32.1" customHeight="1">
      <c r="A15" s="1293"/>
      <c r="B15" s="1280" t="s">
        <v>185</v>
      </c>
      <c r="C15" s="86" t="s">
        <v>186</v>
      </c>
      <c r="D15" s="73">
        <f>D16+D17</f>
        <v>372.24</v>
      </c>
      <c r="E15" s="73">
        <f t="shared" ref="E15:G15" si="2">E16+E17</f>
        <v>0</v>
      </c>
      <c r="F15" s="73">
        <f t="shared" si="2"/>
        <v>0</v>
      </c>
      <c r="G15" s="87">
        <f t="shared" si="2"/>
        <v>0</v>
      </c>
    </row>
    <row r="16" spans="1:9" ht="32.1" customHeight="1">
      <c r="A16" s="1293"/>
      <c r="B16" s="1280"/>
      <c r="C16" s="81" t="s">
        <v>187</v>
      </c>
      <c r="D16" s="75">
        <v>106.77</v>
      </c>
      <c r="E16" s="76">
        <v>0</v>
      </c>
      <c r="F16" s="77">
        <v>0</v>
      </c>
      <c r="G16" s="88">
        <v>0</v>
      </c>
    </row>
    <row r="17" spans="1:7" ht="32.1" customHeight="1">
      <c r="A17" s="1293"/>
      <c r="B17" s="1281"/>
      <c r="C17" s="81" t="s">
        <v>188</v>
      </c>
      <c r="D17" s="75">
        <v>265.47000000000003</v>
      </c>
      <c r="E17" s="76">
        <v>0</v>
      </c>
      <c r="F17" s="77">
        <v>0</v>
      </c>
      <c r="G17" s="89">
        <v>0</v>
      </c>
    </row>
    <row r="18" spans="1:7" ht="32.1" customHeight="1">
      <c r="A18" s="1293"/>
      <c r="B18" s="1279" t="s">
        <v>189</v>
      </c>
      <c r="C18" s="81" t="s">
        <v>186</v>
      </c>
      <c r="D18" s="82">
        <f>D19-D20</f>
        <v>0</v>
      </c>
      <c r="E18" s="82">
        <f t="shared" ref="E18:G18" si="3">E19-E20</f>
        <v>0</v>
      </c>
      <c r="F18" s="82">
        <f t="shared" si="3"/>
        <v>0</v>
      </c>
      <c r="G18" s="90">
        <f t="shared" si="3"/>
        <v>0</v>
      </c>
    </row>
    <row r="19" spans="1:7" ht="32.1" customHeight="1">
      <c r="A19" s="1293"/>
      <c r="B19" s="1280"/>
      <c r="C19" s="81" t="s">
        <v>187</v>
      </c>
      <c r="D19" s="75">
        <v>0</v>
      </c>
      <c r="E19" s="76">
        <v>0</v>
      </c>
      <c r="F19" s="77">
        <v>0</v>
      </c>
      <c r="G19" s="88">
        <v>0</v>
      </c>
    </row>
    <row r="20" spans="1:7" ht="32.1" customHeight="1">
      <c r="A20" s="1293"/>
      <c r="B20" s="1281"/>
      <c r="C20" s="81" t="s">
        <v>188</v>
      </c>
      <c r="D20" s="75">
        <v>0</v>
      </c>
      <c r="E20" s="76">
        <v>0</v>
      </c>
      <c r="F20" s="77">
        <v>0</v>
      </c>
      <c r="G20" s="89">
        <v>0</v>
      </c>
    </row>
    <row r="21" spans="1:7" ht="32.1" customHeight="1">
      <c r="A21" s="1293"/>
      <c r="B21" s="1282" t="s">
        <v>190</v>
      </c>
      <c r="C21" s="81" t="s">
        <v>191</v>
      </c>
      <c r="D21" s="91">
        <v>0</v>
      </c>
      <c r="E21" s="92">
        <v>0</v>
      </c>
      <c r="F21" s="93">
        <v>0</v>
      </c>
      <c r="G21" s="94">
        <v>0</v>
      </c>
    </row>
    <row r="22" spans="1:7" ht="32.1" customHeight="1">
      <c r="A22" s="1293"/>
      <c r="B22" s="1282"/>
      <c r="C22" s="81" t="s">
        <v>192</v>
      </c>
      <c r="D22" s="91">
        <v>0</v>
      </c>
      <c r="E22" s="92">
        <v>0</v>
      </c>
      <c r="F22" s="93">
        <v>0</v>
      </c>
      <c r="G22" s="80">
        <v>0</v>
      </c>
    </row>
    <row r="23" spans="1:7" ht="32.1" customHeight="1">
      <c r="A23" s="1293"/>
      <c r="B23" s="1282"/>
      <c r="C23" s="81" t="s">
        <v>193</v>
      </c>
      <c r="D23" s="91">
        <v>0</v>
      </c>
      <c r="E23" s="92">
        <v>0</v>
      </c>
      <c r="F23" s="93">
        <v>0</v>
      </c>
      <c r="G23" s="80">
        <v>0</v>
      </c>
    </row>
    <row r="24" spans="1:7" ht="32.1" customHeight="1">
      <c r="A24" s="1293"/>
      <c r="B24" s="1282" t="s">
        <v>194</v>
      </c>
      <c r="C24" s="81" t="s">
        <v>186</v>
      </c>
      <c r="D24" s="82">
        <f>SUM(D25:D26)</f>
        <v>0</v>
      </c>
      <c r="E24" s="82">
        <f t="shared" ref="E24:G24" si="4">SUM(E25:E26)</f>
        <v>0</v>
      </c>
      <c r="F24" s="82">
        <f t="shared" si="4"/>
        <v>0</v>
      </c>
      <c r="G24" s="90">
        <f t="shared" si="4"/>
        <v>0</v>
      </c>
    </row>
    <row r="25" spans="1:7" ht="32.1" customHeight="1">
      <c r="A25" s="1293"/>
      <c r="B25" s="1282"/>
      <c r="C25" s="81" t="s">
        <v>187</v>
      </c>
      <c r="D25" s="75">
        <v>0</v>
      </c>
      <c r="E25" s="76">
        <v>0</v>
      </c>
      <c r="F25" s="77">
        <v>0</v>
      </c>
      <c r="G25" s="80">
        <v>0</v>
      </c>
    </row>
    <row r="26" spans="1:7" ht="32.1" customHeight="1">
      <c r="A26" s="1294"/>
      <c r="B26" s="1282"/>
      <c r="C26" s="81" t="s">
        <v>188</v>
      </c>
      <c r="D26" s="75">
        <v>0</v>
      </c>
      <c r="E26" s="76">
        <v>0</v>
      </c>
      <c r="F26" s="77">
        <v>0</v>
      </c>
      <c r="G26" s="89">
        <v>0</v>
      </c>
    </row>
    <row r="27" spans="1:7" ht="32.1" customHeight="1" thickBot="1">
      <c r="A27" s="95" t="s">
        <v>195</v>
      </c>
      <c r="B27" s="95"/>
      <c r="C27" s="96" t="s">
        <v>196</v>
      </c>
      <c r="D27" s="97">
        <v>0</v>
      </c>
      <c r="E27" s="98">
        <v>0</v>
      </c>
      <c r="F27" s="99">
        <v>0</v>
      </c>
      <c r="G27" s="100">
        <v>0</v>
      </c>
    </row>
    <row r="28" spans="1:7" ht="23.1" customHeight="1">
      <c r="A28" s="101" t="s">
        <v>117</v>
      </c>
      <c r="B28" s="66" t="s">
        <v>197</v>
      </c>
      <c r="C28" s="66" t="s">
        <v>198</v>
      </c>
      <c r="D28" s="66" t="s">
        <v>199</v>
      </c>
      <c r="E28" s="101"/>
      <c r="F28" s="101"/>
      <c r="G28" s="102"/>
    </row>
    <row r="29" spans="1:7" ht="36" customHeight="1">
      <c r="A29" s="103"/>
      <c r="B29" s="103" t="s">
        <v>200</v>
      </c>
      <c r="C29" s="103" t="s">
        <v>201</v>
      </c>
      <c r="D29" s="103"/>
      <c r="E29" s="103"/>
      <c r="F29" s="103"/>
      <c r="G29" s="104" t="s">
        <v>693</v>
      </c>
    </row>
    <row r="30" spans="1:7" ht="23.1" customHeight="1">
      <c r="C30" s="102"/>
      <c r="G30" s="102"/>
    </row>
    <row r="31" spans="1:7" ht="23.1" customHeight="1">
      <c r="C31" s="102"/>
      <c r="G31" s="102"/>
    </row>
    <row r="32" spans="1:7" ht="23.1" customHeight="1">
      <c r="A32" s="105" t="s">
        <v>202</v>
      </c>
      <c r="C32" s="102"/>
      <c r="G32" s="102"/>
    </row>
    <row r="33" spans="1:7" ht="23.1" customHeight="1">
      <c r="A33" s="105" t="s">
        <v>203</v>
      </c>
      <c r="C33" s="102"/>
      <c r="G33" s="102"/>
    </row>
    <row r="34" spans="1:7" ht="23.1" customHeight="1">
      <c r="C34" s="102"/>
      <c r="G34" s="102"/>
    </row>
    <row r="38" spans="1:7" ht="16.2">
      <c r="A38" s="106"/>
      <c r="C38" s="107"/>
    </row>
    <row r="39" spans="1:7" ht="16.2">
      <c r="A39" s="106"/>
      <c r="C39" s="107"/>
    </row>
    <row r="40" spans="1:7" ht="16.2">
      <c r="A40" s="106"/>
      <c r="C40" s="107"/>
    </row>
    <row r="41" spans="1:7" ht="16.2">
      <c r="A41" s="106"/>
      <c r="C41" s="107"/>
    </row>
  </sheetData>
  <mergeCells count="21">
    <mergeCell ref="B18:B20"/>
    <mergeCell ref="B21:B23"/>
    <mergeCell ref="B24:B26"/>
    <mergeCell ref="A8:A11"/>
    <mergeCell ref="B8:C8"/>
    <mergeCell ref="B9:C9"/>
    <mergeCell ref="B10:C10"/>
    <mergeCell ref="B11:C11"/>
    <mergeCell ref="A12:A26"/>
    <mergeCell ref="B12:C12"/>
    <mergeCell ref="B13:C13"/>
    <mergeCell ref="B14:C14"/>
    <mergeCell ref="B15:B17"/>
    <mergeCell ref="A6:C7"/>
    <mergeCell ref="D6:D7"/>
    <mergeCell ref="G6:G7"/>
    <mergeCell ref="E1:G1"/>
    <mergeCell ref="E2:G2"/>
    <mergeCell ref="A3:G3"/>
    <mergeCell ref="A4:G4"/>
    <mergeCell ref="A5:G5"/>
  </mergeCells>
  <phoneticPr fontId="8" type="noConversion"/>
  <hyperlinks>
    <hyperlink ref="H1" location="預告統計資料發布時間表!D18" display="回發布時間表" xr:uid="{9CA09A24-DDED-4C8D-940C-41E68CCCC072}"/>
  </hyperlinks>
  <printOptions horizontalCentered="1"/>
  <pageMargins left="0.31496062992125984" right="0.31496062992125984" top="0.74803149606299213" bottom="0.74803149606299213" header="0.31496062992125984" footer="0.31496062992125984"/>
  <pageSetup paperSize="9" scale="66" orientation="portrait" cellComments="asDisplayed"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D766F2-E00A-4C09-8B05-3DFB84CCA392}">
  <sheetPr>
    <pageSetUpPr fitToPage="1"/>
  </sheetPr>
  <dimension ref="A1:I41"/>
  <sheetViews>
    <sheetView zoomScale="83" zoomScaleNormal="83" workbookViewId="0"/>
  </sheetViews>
  <sheetFormatPr defaultColWidth="7.21875" defaultRowHeight="15"/>
  <cols>
    <col min="1" max="1" width="18.88671875" style="66" customWidth="1"/>
    <col min="2" max="2" width="15.88671875" style="66" customWidth="1"/>
    <col min="3" max="3" width="36.44140625" style="66" customWidth="1"/>
    <col min="4" max="5" width="18.21875" style="66" customWidth="1"/>
    <col min="6" max="6" width="19.77734375" style="66" customWidth="1"/>
    <col min="7" max="7" width="18.21875" style="66" customWidth="1"/>
    <col min="8" max="16384" width="7.21875" style="66"/>
  </cols>
  <sheetData>
    <row r="1" spans="1:9" ht="17.25" customHeight="1" thickBot="1">
      <c r="A1" s="65" t="s">
        <v>166</v>
      </c>
      <c r="D1" s="65" t="s">
        <v>7</v>
      </c>
      <c r="E1" s="1273" t="s">
        <v>167</v>
      </c>
      <c r="F1" s="1274"/>
      <c r="G1" s="1275"/>
      <c r="H1" s="67"/>
      <c r="I1" s="67"/>
    </row>
    <row r="2" spans="1:9" ht="18" customHeight="1" thickBot="1">
      <c r="A2" s="65" t="s">
        <v>168</v>
      </c>
      <c r="B2" s="68" t="s">
        <v>169</v>
      </c>
      <c r="C2" s="69"/>
      <c r="D2" s="65" t="s">
        <v>170</v>
      </c>
      <c r="E2" s="1273" t="s">
        <v>171</v>
      </c>
      <c r="F2" s="1274"/>
      <c r="G2" s="1275"/>
      <c r="H2" s="380" t="s">
        <v>9</v>
      </c>
      <c r="I2" s="67"/>
    </row>
    <row r="3" spans="1:9" ht="42.6" customHeight="1">
      <c r="A3" s="1276" t="s">
        <v>172</v>
      </c>
      <c r="B3" s="1276"/>
      <c r="C3" s="1276"/>
      <c r="D3" s="1276"/>
      <c r="E3" s="1276"/>
      <c r="F3" s="1276"/>
      <c r="G3" s="1276"/>
    </row>
    <row r="4" spans="1:9">
      <c r="A4" s="1277"/>
      <c r="B4" s="1277"/>
      <c r="C4" s="1277"/>
      <c r="D4" s="1277"/>
      <c r="E4" s="1277"/>
      <c r="F4" s="1277"/>
      <c r="G4" s="1277"/>
    </row>
    <row r="5" spans="1:9" ht="18.75" customHeight="1" thickBot="1">
      <c r="A5" s="1278" t="s">
        <v>453</v>
      </c>
      <c r="B5" s="1278"/>
      <c r="C5" s="1278"/>
      <c r="D5" s="1278"/>
      <c r="E5" s="1278"/>
      <c r="F5" s="1278"/>
      <c r="G5" s="1278"/>
    </row>
    <row r="6" spans="1:9" ht="19.5" customHeight="1">
      <c r="A6" s="1265" t="s">
        <v>131</v>
      </c>
      <c r="B6" s="1265"/>
      <c r="C6" s="1266"/>
      <c r="D6" s="1269" t="s">
        <v>173</v>
      </c>
      <c r="E6" s="70"/>
      <c r="F6" s="70"/>
      <c r="G6" s="1271" t="s">
        <v>174</v>
      </c>
    </row>
    <row r="7" spans="1:9" ht="48" customHeight="1" thickBot="1">
      <c r="A7" s="1267"/>
      <c r="B7" s="1267"/>
      <c r="C7" s="1268"/>
      <c r="D7" s="1270"/>
      <c r="E7" s="71" t="s">
        <v>175</v>
      </c>
      <c r="F7" s="72" t="s">
        <v>176</v>
      </c>
      <c r="G7" s="1272"/>
    </row>
    <row r="8" spans="1:9" ht="32.1" customHeight="1">
      <c r="A8" s="1283" t="s">
        <v>177</v>
      </c>
      <c r="B8" s="1285" t="s">
        <v>178</v>
      </c>
      <c r="C8" s="1286"/>
      <c r="D8" s="73">
        <f>SUM(D9:D11)</f>
        <v>107.8</v>
      </c>
      <c r="E8" s="73">
        <f t="shared" ref="E8:G8" si="0">SUM(E9:E11)</f>
        <v>0</v>
      </c>
      <c r="F8" s="73">
        <f t="shared" si="0"/>
        <v>0</v>
      </c>
      <c r="G8" s="74">
        <f t="shared" si="0"/>
        <v>0</v>
      </c>
    </row>
    <row r="9" spans="1:9" ht="32.1" customHeight="1">
      <c r="A9" s="1283"/>
      <c r="B9" s="1287" t="s">
        <v>179</v>
      </c>
      <c r="C9" s="1288"/>
      <c r="D9" s="75">
        <v>97.6</v>
      </c>
      <c r="E9" s="76">
        <v>0</v>
      </c>
      <c r="F9" s="77">
        <v>0</v>
      </c>
      <c r="G9" s="78">
        <v>0</v>
      </c>
    </row>
    <row r="10" spans="1:9" ht="32.1" customHeight="1">
      <c r="A10" s="1283"/>
      <c r="B10" s="1289" t="s">
        <v>180</v>
      </c>
      <c r="C10" s="1290"/>
      <c r="D10" s="75">
        <v>0</v>
      </c>
      <c r="E10" s="76">
        <v>0</v>
      </c>
      <c r="F10" s="79">
        <v>0</v>
      </c>
      <c r="G10" s="80">
        <v>0</v>
      </c>
    </row>
    <row r="11" spans="1:9" ht="32.1" customHeight="1">
      <c r="A11" s="1284"/>
      <c r="B11" s="1282" t="s">
        <v>181</v>
      </c>
      <c r="C11" s="1291"/>
      <c r="D11" s="75">
        <v>10.199999999999999</v>
      </c>
      <c r="E11" s="76">
        <v>0</v>
      </c>
      <c r="F11" s="79">
        <v>0</v>
      </c>
      <c r="G11" s="80">
        <v>0</v>
      </c>
    </row>
    <row r="12" spans="1:9" ht="32.1" customHeight="1">
      <c r="A12" s="1292" t="s">
        <v>182</v>
      </c>
      <c r="B12" s="1289" t="s">
        <v>178</v>
      </c>
      <c r="C12" s="1290"/>
      <c r="D12" s="82">
        <f>SUM(D13:D14)</f>
        <v>0</v>
      </c>
      <c r="E12" s="82">
        <f t="shared" ref="E12:G12" si="1">SUM(E13:E14)</f>
        <v>0</v>
      </c>
      <c r="F12" s="82">
        <f t="shared" si="1"/>
        <v>0</v>
      </c>
      <c r="G12" s="83">
        <f t="shared" si="1"/>
        <v>0</v>
      </c>
    </row>
    <row r="13" spans="1:9" ht="32.1" customHeight="1">
      <c r="A13" s="1293"/>
      <c r="B13" s="1289" t="s">
        <v>183</v>
      </c>
      <c r="C13" s="1290"/>
      <c r="D13" s="75">
        <v>0</v>
      </c>
      <c r="E13" s="76">
        <v>0</v>
      </c>
      <c r="F13" s="77">
        <v>0</v>
      </c>
      <c r="G13" s="84">
        <v>0</v>
      </c>
    </row>
    <row r="14" spans="1:9" ht="32.1" customHeight="1">
      <c r="A14" s="1293"/>
      <c r="B14" s="1289" t="s">
        <v>184</v>
      </c>
      <c r="C14" s="1290"/>
      <c r="D14" s="75">
        <v>0</v>
      </c>
      <c r="E14" s="76">
        <v>0</v>
      </c>
      <c r="F14" s="77">
        <v>0</v>
      </c>
      <c r="G14" s="85">
        <v>0</v>
      </c>
    </row>
    <row r="15" spans="1:9" ht="32.1" customHeight="1">
      <c r="A15" s="1293"/>
      <c r="B15" s="1280" t="s">
        <v>185</v>
      </c>
      <c r="C15" s="86" t="s">
        <v>186</v>
      </c>
      <c r="D15" s="73">
        <f>D16+D17</f>
        <v>14.42</v>
      </c>
      <c r="E15" s="73">
        <f t="shared" ref="E15:G15" si="2">E16+E17</f>
        <v>0</v>
      </c>
      <c r="F15" s="73">
        <f t="shared" si="2"/>
        <v>0</v>
      </c>
      <c r="G15" s="87">
        <f t="shared" si="2"/>
        <v>0</v>
      </c>
    </row>
    <row r="16" spans="1:9" ht="32.1" customHeight="1">
      <c r="A16" s="1293"/>
      <c r="B16" s="1280"/>
      <c r="C16" s="81" t="s">
        <v>187</v>
      </c>
      <c r="D16" s="75">
        <v>14.42</v>
      </c>
      <c r="E16" s="76">
        <v>0</v>
      </c>
      <c r="F16" s="77">
        <v>0</v>
      </c>
      <c r="G16" s="88">
        <v>0</v>
      </c>
    </row>
    <row r="17" spans="1:7" ht="32.1" customHeight="1">
      <c r="A17" s="1293"/>
      <c r="B17" s="1281"/>
      <c r="C17" s="81" t="s">
        <v>188</v>
      </c>
      <c r="D17" s="75">
        <v>0</v>
      </c>
      <c r="E17" s="76">
        <v>0</v>
      </c>
      <c r="F17" s="77">
        <v>0</v>
      </c>
      <c r="G17" s="89">
        <v>0</v>
      </c>
    </row>
    <row r="18" spans="1:7" ht="32.1" customHeight="1">
      <c r="A18" s="1293"/>
      <c r="B18" s="1279" t="s">
        <v>189</v>
      </c>
      <c r="C18" s="81" t="s">
        <v>186</v>
      </c>
      <c r="D18" s="82">
        <f>D19-D20</f>
        <v>0</v>
      </c>
      <c r="E18" s="82">
        <f t="shared" ref="E18:G18" si="3">E19-E20</f>
        <v>0</v>
      </c>
      <c r="F18" s="82">
        <f t="shared" si="3"/>
        <v>0</v>
      </c>
      <c r="G18" s="90">
        <f t="shared" si="3"/>
        <v>0</v>
      </c>
    </row>
    <row r="19" spans="1:7" ht="32.1" customHeight="1">
      <c r="A19" s="1293"/>
      <c r="B19" s="1280"/>
      <c r="C19" s="81" t="s">
        <v>187</v>
      </c>
      <c r="D19" s="75">
        <v>0</v>
      </c>
      <c r="E19" s="76">
        <v>0</v>
      </c>
      <c r="F19" s="77">
        <v>0</v>
      </c>
      <c r="G19" s="88">
        <v>0</v>
      </c>
    </row>
    <row r="20" spans="1:7" ht="32.1" customHeight="1">
      <c r="A20" s="1293"/>
      <c r="B20" s="1281"/>
      <c r="C20" s="81" t="s">
        <v>188</v>
      </c>
      <c r="D20" s="75">
        <v>0</v>
      </c>
      <c r="E20" s="76">
        <v>0</v>
      </c>
      <c r="F20" s="77">
        <v>0</v>
      </c>
      <c r="G20" s="89">
        <v>0</v>
      </c>
    </row>
    <row r="21" spans="1:7" ht="32.1" customHeight="1">
      <c r="A21" s="1293"/>
      <c r="B21" s="1282" t="s">
        <v>190</v>
      </c>
      <c r="C21" s="81" t="s">
        <v>191</v>
      </c>
      <c r="D21" s="91">
        <v>0</v>
      </c>
      <c r="E21" s="92">
        <v>0</v>
      </c>
      <c r="F21" s="93">
        <v>0</v>
      </c>
      <c r="G21" s="94">
        <v>0</v>
      </c>
    </row>
    <row r="22" spans="1:7" ht="32.1" customHeight="1">
      <c r="A22" s="1293"/>
      <c r="B22" s="1282"/>
      <c r="C22" s="81" t="s">
        <v>192</v>
      </c>
      <c r="D22" s="91">
        <v>0</v>
      </c>
      <c r="E22" s="92">
        <v>0</v>
      </c>
      <c r="F22" s="93">
        <v>0</v>
      </c>
      <c r="G22" s="80">
        <v>0</v>
      </c>
    </row>
    <row r="23" spans="1:7" ht="32.1" customHeight="1">
      <c r="A23" s="1293"/>
      <c r="B23" s="1282"/>
      <c r="C23" s="81" t="s">
        <v>193</v>
      </c>
      <c r="D23" s="91">
        <v>0</v>
      </c>
      <c r="E23" s="92">
        <v>0</v>
      </c>
      <c r="F23" s="93">
        <v>0</v>
      </c>
      <c r="G23" s="80">
        <v>0</v>
      </c>
    </row>
    <row r="24" spans="1:7" ht="32.1" customHeight="1">
      <c r="A24" s="1293"/>
      <c r="B24" s="1282" t="s">
        <v>194</v>
      </c>
      <c r="C24" s="81" t="s">
        <v>186</v>
      </c>
      <c r="D24" s="82">
        <f>SUM(D25:D26)</f>
        <v>0</v>
      </c>
      <c r="E24" s="82">
        <f t="shared" ref="E24:G24" si="4">SUM(E25:E26)</f>
        <v>0</v>
      </c>
      <c r="F24" s="82">
        <f t="shared" si="4"/>
        <v>0</v>
      </c>
      <c r="G24" s="90">
        <f t="shared" si="4"/>
        <v>0</v>
      </c>
    </row>
    <row r="25" spans="1:7" ht="32.1" customHeight="1">
      <c r="A25" s="1293"/>
      <c r="B25" s="1282"/>
      <c r="C25" s="81" t="s">
        <v>187</v>
      </c>
      <c r="D25" s="75">
        <v>0</v>
      </c>
      <c r="E25" s="76">
        <v>0</v>
      </c>
      <c r="F25" s="77">
        <v>0</v>
      </c>
      <c r="G25" s="80">
        <v>0</v>
      </c>
    </row>
    <row r="26" spans="1:7" ht="32.1" customHeight="1">
      <c r="A26" s="1294"/>
      <c r="B26" s="1282"/>
      <c r="C26" s="81" t="s">
        <v>188</v>
      </c>
      <c r="D26" s="75">
        <v>0</v>
      </c>
      <c r="E26" s="76">
        <v>0</v>
      </c>
      <c r="F26" s="77">
        <v>0</v>
      </c>
      <c r="G26" s="89">
        <v>0</v>
      </c>
    </row>
    <row r="27" spans="1:7" ht="32.1" customHeight="1" thickBot="1">
      <c r="A27" s="95" t="s">
        <v>195</v>
      </c>
      <c r="B27" s="95"/>
      <c r="C27" s="96" t="s">
        <v>196</v>
      </c>
      <c r="D27" s="97">
        <v>93.38</v>
      </c>
      <c r="E27" s="98">
        <v>0</v>
      </c>
      <c r="F27" s="99">
        <v>0</v>
      </c>
      <c r="G27" s="100">
        <v>0</v>
      </c>
    </row>
    <row r="28" spans="1:7" ht="23.1" customHeight="1">
      <c r="A28" s="101" t="s">
        <v>117</v>
      </c>
      <c r="B28" s="66" t="s">
        <v>197</v>
      </c>
      <c r="C28" s="66" t="s">
        <v>198</v>
      </c>
      <c r="D28" s="66" t="s">
        <v>199</v>
      </c>
      <c r="E28" s="101"/>
      <c r="F28" s="101"/>
      <c r="G28" s="102"/>
    </row>
    <row r="29" spans="1:7" ht="36" customHeight="1">
      <c r="A29" s="103"/>
      <c r="B29" s="103" t="s">
        <v>200</v>
      </c>
      <c r="C29" s="103" t="s">
        <v>201</v>
      </c>
      <c r="D29" s="103"/>
      <c r="E29" s="103"/>
      <c r="F29" s="103"/>
      <c r="G29" s="104" t="s">
        <v>541</v>
      </c>
    </row>
    <row r="30" spans="1:7" ht="23.1" customHeight="1">
      <c r="C30" s="102"/>
      <c r="G30" s="102"/>
    </row>
    <row r="31" spans="1:7" ht="23.1" customHeight="1">
      <c r="C31" s="102"/>
      <c r="G31" s="102"/>
    </row>
    <row r="32" spans="1:7" ht="23.1" customHeight="1">
      <c r="A32" s="105" t="s">
        <v>202</v>
      </c>
      <c r="C32" s="102"/>
      <c r="G32" s="102"/>
    </row>
    <row r="33" spans="1:7" ht="23.1" customHeight="1">
      <c r="A33" s="105" t="s">
        <v>203</v>
      </c>
      <c r="C33" s="102"/>
      <c r="G33" s="102"/>
    </row>
    <row r="34" spans="1:7" ht="23.1" customHeight="1">
      <c r="C34" s="102"/>
      <c r="G34" s="102"/>
    </row>
    <row r="38" spans="1:7" ht="16.2">
      <c r="A38" s="106"/>
      <c r="C38" s="107"/>
    </row>
    <row r="39" spans="1:7" ht="16.2">
      <c r="A39" s="106"/>
      <c r="C39" s="107"/>
    </row>
    <row r="40" spans="1:7" ht="16.2">
      <c r="A40" s="106"/>
      <c r="C40" s="107"/>
    </row>
    <row r="41" spans="1:7" ht="16.2">
      <c r="A41" s="106"/>
      <c r="C41" s="107"/>
    </row>
  </sheetData>
  <mergeCells count="21">
    <mergeCell ref="A6:C7"/>
    <mergeCell ref="D6:D7"/>
    <mergeCell ref="G6:G7"/>
    <mergeCell ref="E1:G1"/>
    <mergeCell ref="E2:G2"/>
    <mergeCell ref="A3:G3"/>
    <mergeCell ref="A4:G4"/>
    <mergeCell ref="A5:G5"/>
    <mergeCell ref="B18:B20"/>
    <mergeCell ref="B21:B23"/>
    <mergeCell ref="B24:B26"/>
    <mergeCell ref="A8:A11"/>
    <mergeCell ref="B8:C8"/>
    <mergeCell ref="B9:C9"/>
    <mergeCell ref="B10:C10"/>
    <mergeCell ref="B11:C11"/>
    <mergeCell ref="A12:A26"/>
    <mergeCell ref="B12:C12"/>
    <mergeCell ref="B13:C13"/>
    <mergeCell ref="B14:C14"/>
    <mergeCell ref="B15:B17"/>
  </mergeCells>
  <phoneticPr fontId="8" type="noConversion"/>
  <hyperlinks>
    <hyperlink ref="H2" location="預告統計資料發布時間表!D18" display="回發布時間表" xr:uid="{A998B6C4-9E2F-4741-AEBF-E7060E6B72D7}"/>
  </hyperlinks>
  <printOptions horizontalCentered="1"/>
  <pageMargins left="0.31496062992125984" right="0.31496062992125984" top="0.74803149606299213" bottom="0.74803149606299213" header="0.31496062992125984" footer="0.31496062992125984"/>
  <pageSetup paperSize="9" scale="66" orientation="portrait" cellComments="asDisplayed"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F2F18A-979E-462A-8982-7668E3B5198C}">
  <sheetPr>
    <tabColor rgb="FF00B0F0"/>
    <pageSetUpPr fitToPage="1"/>
  </sheetPr>
  <dimension ref="A1:M22"/>
  <sheetViews>
    <sheetView view="pageBreakPreview" topLeftCell="A3" zoomScale="85" zoomScaleNormal="90" zoomScaleSheetLayoutView="85" workbookViewId="0">
      <selection activeCell="M3" sqref="M3"/>
    </sheetView>
  </sheetViews>
  <sheetFormatPr defaultColWidth="7.21875" defaultRowHeight="12.6"/>
  <cols>
    <col min="1" max="1" width="15.44140625" style="117" customWidth="1"/>
    <col min="2" max="12" width="12.5546875" style="117" customWidth="1"/>
    <col min="13" max="16384" width="7.21875" style="117"/>
  </cols>
  <sheetData>
    <row r="1" spans="1:13" s="108" customFormat="1" ht="31.5" hidden="1" customHeight="1">
      <c r="A1" s="108" t="s">
        <v>204</v>
      </c>
      <c r="C1" s="108" t="s">
        <v>205</v>
      </c>
      <c r="D1" s="108" t="s">
        <v>206</v>
      </c>
      <c r="E1" s="109" t="s">
        <v>207</v>
      </c>
      <c r="F1" s="110"/>
      <c r="G1" s="111"/>
    </row>
    <row r="2" spans="1:13" s="108" customFormat="1" ht="28.5" hidden="1" customHeight="1">
      <c r="A2" s="112" t="s">
        <v>208</v>
      </c>
      <c r="C2" s="113"/>
      <c r="D2" s="108" t="s">
        <v>209</v>
      </c>
    </row>
    <row r="3" spans="1:13" ht="18" customHeight="1" thickTop="1" thickBot="1">
      <c r="A3" s="114" t="s">
        <v>210</v>
      </c>
      <c r="B3" s="115"/>
      <c r="C3" s="116"/>
      <c r="D3" s="116"/>
      <c r="J3" s="118" t="s">
        <v>7</v>
      </c>
      <c r="K3" s="1296" t="s">
        <v>211</v>
      </c>
      <c r="L3" s="1297"/>
      <c r="M3" s="380" t="s">
        <v>9</v>
      </c>
    </row>
    <row r="4" spans="1:13" ht="18" customHeight="1" thickTop="1" thickBot="1">
      <c r="A4" s="120" t="s">
        <v>212</v>
      </c>
      <c r="B4" s="1298" t="s">
        <v>213</v>
      </c>
      <c r="C4" s="1299"/>
      <c r="D4" s="1299"/>
      <c r="E4" s="121"/>
      <c r="F4" s="121"/>
      <c r="G4" s="121"/>
      <c r="H4" s="121"/>
      <c r="I4" s="122"/>
      <c r="J4" s="123" t="s">
        <v>214</v>
      </c>
      <c r="K4" s="1296" t="s">
        <v>215</v>
      </c>
      <c r="L4" s="1297"/>
    </row>
    <row r="5" spans="1:13" ht="54" customHeight="1" thickTop="1">
      <c r="A5" s="1300" t="s">
        <v>216</v>
      </c>
      <c r="B5" s="1300"/>
      <c r="C5" s="1300"/>
      <c r="D5" s="1300"/>
      <c r="E5" s="1300"/>
      <c r="F5" s="1300"/>
      <c r="G5" s="1300"/>
      <c r="H5" s="1300"/>
      <c r="I5" s="1300"/>
      <c r="J5" s="1300"/>
      <c r="K5" s="1300"/>
      <c r="L5" s="1300"/>
    </row>
    <row r="6" spans="1:13" ht="24" customHeight="1" thickBot="1">
      <c r="A6" s="1301" t="s">
        <v>1238</v>
      </c>
      <c r="B6" s="1301"/>
      <c r="C6" s="1301"/>
      <c r="D6" s="1301"/>
      <c r="E6" s="1301"/>
      <c r="F6" s="1301"/>
      <c r="G6" s="1301"/>
      <c r="H6" s="1301"/>
      <c r="I6" s="1301"/>
      <c r="J6" s="1301"/>
      <c r="K6" s="1301"/>
      <c r="L6" s="1301"/>
    </row>
    <row r="7" spans="1:13" s="125" customFormat="1" ht="21.9" customHeight="1">
      <c r="A7" s="1302" t="s">
        <v>217</v>
      </c>
      <c r="B7" s="1305" t="s">
        <v>178</v>
      </c>
      <c r="C7" s="1308" t="s">
        <v>218</v>
      </c>
      <c r="D7" s="1309"/>
      <c r="E7" s="1309"/>
      <c r="F7" s="1309"/>
      <c r="G7" s="1309"/>
      <c r="H7" s="1309"/>
      <c r="I7" s="1310"/>
      <c r="J7" s="1309" t="s">
        <v>219</v>
      </c>
      <c r="K7" s="1309"/>
      <c r="L7" s="1309"/>
    </row>
    <row r="8" spans="1:13" s="125" customFormat="1" ht="21.9" customHeight="1">
      <c r="A8" s="1303"/>
      <c r="B8" s="1306"/>
      <c r="C8" s="1311" t="s">
        <v>186</v>
      </c>
      <c r="D8" s="1313" t="s">
        <v>220</v>
      </c>
      <c r="E8" s="1314"/>
      <c r="F8" s="1315"/>
      <c r="G8" s="1313" t="s">
        <v>221</v>
      </c>
      <c r="H8" s="1314"/>
      <c r="I8" s="1315"/>
      <c r="J8" s="1314" t="s">
        <v>220</v>
      </c>
      <c r="K8" s="1314"/>
      <c r="L8" s="1314"/>
    </row>
    <row r="9" spans="1:13" s="125" customFormat="1" ht="21.9" customHeight="1" thickBot="1">
      <c r="A9" s="1304"/>
      <c r="B9" s="1307"/>
      <c r="C9" s="1312"/>
      <c r="D9" s="126" t="s">
        <v>222</v>
      </c>
      <c r="E9" s="127" t="s">
        <v>223</v>
      </c>
      <c r="F9" s="127" t="s">
        <v>224</v>
      </c>
      <c r="G9" s="127" t="s">
        <v>222</v>
      </c>
      <c r="H9" s="127" t="s">
        <v>223</v>
      </c>
      <c r="I9" s="127" t="s">
        <v>224</v>
      </c>
      <c r="J9" s="126" t="s">
        <v>222</v>
      </c>
      <c r="K9" s="127" t="s">
        <v>223</v>
      </c>
      <c r="L9" s="128" t="s">
        <v>224</v>
      </c>
    </row>
    <row r="10" spans="1:13" s="132" customFormat="1" ht="82.5" customHeight="1">
      <c r="A10" s="129" t="s">
        <v>178</v>
      </c>
      <c r="B10" s="130">
        <f t="shared" ref="B10:B12" si="0">C10+J10</f>
        <v>66</v>
      </c>
      <c r="C10" s="131">
        <f>D10+G10</f>
        <v>66</v>
      </c>
      <c r="D10" s="131">
        <f>E10+F10</f>
        <v>0</v>
      </c>
      <c r="E10" s="131">
        <f>SUM(E11:E13)</f>
        <v>0</v>
      </c>
      <c r="F10" s="131">
        <f>SUM(F11:F13)</f>
        <v>0</v>
      </c>
      <c r="G10" s="131">
        <f>H10+I10</f>
        <v>66</v>
      </c>
      <c r="H10" s="131">
        <f>SUM(H11:H13)</f>
        <v>66</v>
      </c>
      <c r="I10" s="131">
        <f>SUM(I11:I13)</f>
        <v>0</v>
      </c>
      <c r="J10" s="131">
        <f>K10+L10</f>
        <v>0</v>
      </c>
      <c r="K10" s="131">
        <f>SUM(K11:K13)</f>
        <v>0</v>
      </c>
      <c r="L10" s="131">
        <f>SUM(L11:L13)</f>
        <v>0</v>
      </c>
    </row>
    <row r="11" spans="1:13" s="132" customFormat="1" ht="82.5" customHeight="1">
      <c r="A11" s="133" t="s">
        <v>225</v>
      </c>
      <c r="B11" s="130">
        <f t="shared" si="0"/>
        <v>0</v>
      </c>
      <c r="C11" s="131">
        <f t="shared" ref="C11:C13" si="1">D11+G11</f>
        <v>0</v>
      </c>
      <c r="D11" s="131">
        <f t="shared" ref="D11:D13" si="2">E11+F11</f>
        <v>0</v>
      </c>
      <c r="E11" s="131">
        <v>0</v>
      </c>
      <c r="F11" s="131">
        <v>0</v>
      </c>
      <c r="G11" s="131">
        <f t="shared" ref="G11:G13" si="3">H11+I11</f>
        <v>0</v>
      </c>
      <c r="H11" s="131">
        <v>0</v>
      </c>
      <c r="I11" s="131">
        <v>0</v>
      </c>
      <c r="J11" s="131">
        <f t="shared" ref="J11:J13" si="4">K11+L11</f>
        <v>0</v>
      </c>
      <c r="K11" s="131">
        <v>0</v>
      </c>
      <c r="L11" s="131">
        <v>0</v>
      </c>
    </row>
    <row r="12" spans="1:13" s="132" customFormat="1" ht="82.5" customHeight="1">
      <c r="A12" s="133" t="s">
        <v>226</v>
      </c>
      <c r="B12" s="130">
        <f t="shared" si="0"/>
        <v>36</v>
      </c>
      <c r="C12" s="131">
        <f t="shared" si="1"/>
        <v>36</v>
      </c>
      <c r="D12" s="131">
        <f t="shared" si="2"/>
        <v>0</v>
      </c>
      <c r="E12" s="131">
        <v>0</v>
      </c>
      <c r="F12" s="131">
        <v>0</v>
      </c>
      <c r="G12" s="131">
        <f t="shared" si="3"/>
        <v>36</v>
      </c>
      <c r="H12" s="131">
        <v>36</v>
      </c>
      <c r="I12" s="131">
        <v>0</v>
      </c>
      <c r="J12" s="131">
        <f t="shared" si="4"/>
        <v>0</v>
      </c>
      <c r="K12" s="131">
        <v>0</v>
      </c>
      <c r="L12" s="131">
        <v>0</v>
      </c>
    </row>
    <row r="13" spans="1:13" s="132" customFormat="1" ht="82.5" customHeight="1" thickBot="1">
      <c r="A13" s="133" t="s">
        <v>227</v>
      </c>
      <c r="B13" s="130">
        <f>C13+J13</f>
        <v>30</v>
      </c>
      <c r="C13" s="131">
        <f t="shared" si="1"/>
        <v>30</v>
      </c>
      <c r="D13" s="131">
        <f t="shared" si="2"/>
        <v>0</v>
      </c>
      <c r="E13" s="131">
        <v>0</v>
      </c>
      <c r="F13" s="131">
        <v>0</v>
      </c>
      <c r="G13" s="131">
        <f t="shared" si="3"/>
        <v>30</v>
      </c>
      <c r="H13" s="131">
        <v>30</v>
      </c>
      <c r="I13" s="131">
        <v>0</v>
      </c>
      <c r="J13" s="131">
        <f t="shared" si="4"/>
        <v>0</v>
      </c>
      <c r="K13" s="131">
        <v>0</v>
      </c>
      <c r="L13" s="131">
        <v>0</v>
      </c>
    </row>
    <row r="14" spans="1:13" s="134" customFormat="1" ht="55.5" customHeight="1">
      <c r="A14" s="1316" t="s">
        <v>1239</v>
      </c>
      <c r="B14" s="1316"/>
      <c r="C14" s="1316"/>
      <c r="D14" s="1316"/>
      <c r="E14" s="1316"/>
      <c r="F14" s="1316"/>
      <c r="G14" s="1316"/>
      <c r="H14" s="1316"/>
      <c r="I14" s="1316"/>
      <c r="J14" s="1316"/>
      <c r="K14" s="1316"/>
      <c r="L14" s="1316"/>
    </row>
    <row r="15" spans="1:13" s="136" customFormat="1" ht="18" customHeight="1">
      <c r="A15" s="1295" t="s">
        <v>228</v>
      </c>
      <c r="B15" s="1295"/>
      <c r="C15" s="1295"/>
      <c r="D15" s="1295"/>
      <c r="E15" s="1295"/>
      <c r="F15" s="1295"/>
      <c r="G15" s="1295"/>
      <c r="H15" s="1295"/>
      <c r="I15" s="1295"/>
      <c r="J15" s="1295"/>
      <c r="K15" s="1295"/>
      <c r="L15" s="1295"/>
    </row>
    <row r="16" spans="1:13" ht="53.25" customHeight="1">
      <c r="A16" s="1295" t="s">
        <v>229</v>
      </c>
      <c r="B16" s="1295"/>
      <c r="C16" s="1295"/>
      <c r="D16" s="1295"/>
      <c r="E16" s="1295"/>
      <c r="F16" s="1295"/>
      <c r="G16" s="1295"/>
      <c r="H16" s="1295"/>
      <c r="I16" s="1295"/>
      <c r="J16" s="1295"/>
      <c r="K16" s="1295"/>
      <c r="L16" s="1295"/>
    </row>
    <row r="17" spans="2:11" ht="16.2">
      <c r="B17" s="109"/>
      <c r="C17" s="109"/>
    </row>
    <row r="22" spans="2:11" hidden="1">
      <c r="K22" s="117" t="s">
        <v>230</v>
      </c>
    </row>
  </sheetData>
  <mergeCells count="16">
    <mergeCell ref="A16:L16"/>
    <mergeCell ref="K3:L3"/>
    <mergeCell ref="B4:D4"/>
    <mergeCell ref="K4:L4"/>
    <mergeCell ref="A5:L5"/>
    <mergeCell ref="A6:L6"/>
    <mergeCell ref="A7:A9"/>
    <mergeCell ref="B7:B9"/>
    <mergeCell ref="C7:I7"/>
    <mergeCell ref="J7:L7"/>
    <mergeCell ref="C8:C9"/>
    <mergeCell ref="D8:F8"/>
    <mergeCell ref="G8:I8"/>
    <mergeCell ref="J8:L8"/>
    <mergeCell ref="A14:L14"/>
    <mergeCell ref="A15:L15"/>
  </mergeCells>
  <phoneticPr fontId="8" type="noConversion"/>
  <hyperlinks>
    <hyperlink ref="M3" location="預告統計資料發布時間表!D19" display="回發布時間表" xr:uid="{3BB88B7B-7081-47F9-AF15-95A7639496A2}"/>
  </hyperlinks>
  <printOptions horizontalCentered="1" verticalCentered="1"/>
  <pageMargins left="0.35433070866141736" right="0.35433070866141736" top="0.59055118110236227" bottom="0.59055118110236227" header="0.31496062992125984" footer="0.31496062992125984"/>
  <pageSetup paperSize="9" scale="83" orientation="landscape"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BF6CA6-8EAD-40D7-BD64-1358F91794A8}">
  <sheetPr>
    <tabColor rgb="FF00B0F0"/>
    <pageSetUpPr fitToPage="1"/>
  </sheetPr>
  <dimension ref="A1:M22"/>
  <sheetViews>
    <sheetView view="pageBreakPreview" topLeftCell="A3" zoomScale="85" zoomScaleNormal="90" zoomScaleSheetLayoutView="85" workbookViewId="0"/>
  </sheetViews>
  <sheetFormatPr defaultColWidth="7.21875" defaultRowHeight="12.6"/>
  <cols>
    <col min="1" max="1" width="15.44140625" style="117" customWidth="1"/>
    <col min="2" max="12" width="12.5546875" style="117" customWidth="1"/>
    <col min="13" max="16384" width="7.21875" style="117"/>
  </cols>
  <sheetData>
    <row r="1" spans="1:13" s="108" customFormat="1" ht="31.5" hidden="1" customHeight="1">
      <c r="A1" s="108" t="s">
        <v>204</v>
      </c>
      <c r="C1" s="108" t="s">
        <v>205</v>
      </c>
      <c r="D1" s="108" t="s">
        <v>206</v>
      </c>
      <c r="E1" s="109" t="s">
        <v>207</v>
      </c>
      <c r="F1" s="110"/>
      <c r="G1" s="111"/>
    </row>
    <row r="2" spans="1:13" s="108" customFormat="1" ht="28.5" hidden="1" customHeight="1">
      <c r="A2" s="112" t="s">
        <v>208</v>
      </c>
      <c r="C2" s="113"/>
      <c r="D2" s="108" t="s">
        <v>209</v>
      </c>
    </row>
    <row r="3" spans="1:13" ht="18" customHeight="1" thickTop="1" thickBot="1">
      <c r="A3" s="114" t="s">
        <v>210</v>
      </c>
      <c r="B3" s="115"/>
      <c r="C3" s="116"/>
      <c r="D3" s="116"/>
      <c r="J3" s="118" t="s">
        <v>7</v>
      </c>
      <c r="K3" s="1296" t="s">
        <v>211</v>
      </c>
      <c r="L3" s="1297"/>
      <c r="M3" s="380" t="s">
        <v>9</v>
      </c>
    </row>
    <row r="4" spans="1:13" ht="18" customHeight="1" thickTop="1" thickBot="1">
      <c r="A4" s="120" t="s">
        <v>212</v>
      </c>
      <c r="B4" s="1298" t="s">
        <v>213</v>
      </c>
      <c r="C4" s="1299"/>
      <c r="D4" s="1299"/>
      <c r="E4" s="121"/>
      <c r="F4" s="121"/>
      <c r="G4" s="121"/>
      <c r="H4" s="121"/>
      <c r="I4" s="122"/>
      <c r="J4" s="123" t="s">
        <v>214</v>
      </c>
      <c r="K4" s="1296" t="s">
        <v>215</v>
      </c>
      <c r="L4" s="1297"/>
    </row>
    <row r="5" spans="1:13" ht="54" customHeight="1" thickTop="1">
      <c r="A5" s="1300" t="s">
        <v>216</v>
      </c>
      <c r="B5" s="1300"/>
      <c r="C5" s="1300"/>
      <c r="D5" s="1300"/>
      <c r="E5" s="1300"/>
      <c r="F5" s="1300"/>
      <c r="G5" s="1300"/>
      <c r="H5" s="1300"/>
      <c r="I5" s="1300"/>
      <c r="J5" s="1300"/>
      <c r="K5" s="1300"/>
      <c r="L5" s="1300"/>
    </row>
    <row r="6" spans="1:13" ht="24" customHeight="1" thickBot="1">
      <c r="A6" s="1301" t="s">
        <v>518</v>
      </c>
      <c r="B6" s="1301"/>
      <c r="C6" s="1301"/>
      <c r="D6" s="1301"/>
      <c r="E6" s="1301"/>
      <c r="F6" s="1301"/>
      <c r="G6" s="1301"/>
      <c r="H6" s="1301"/>
      <c r="I6" s="1301"/>
      <c r="J6" s="1301"/>
      <c r="K6" s="1301"/>
      <c r="L6" s="1301"/>
    </row>
    <row r="7" spans="1:13" s="125" customFormat="1" ht="21.9" customHeight="1">
      <c r="A7" s="1302" t="s">
        <v>217</v>
      </c>
      <c r="B7" s="1305" t="s">
        <v>178</v>
      </c>
      <c r="C7" s="1308" t="s">
        <v>218</v>
      </c>
      <c r="D7" s="1309"/>
      <c r="E7" s="1309"/>
      <c r="F7" s="1309"/>
      <c r="G7" s="1309"/>
      <c r="H7" s="1309"/>
      <c r="I7" s="1310"/>
      <c r="J7" s="1309" t="s">
        <v>219</v>
      </c>
      <c r="K7" s="1309"/>
      <c r="L7" s="1309"/>
    </row>
    <row r="8" spans="1:13" s="125" customFormat="1" ht="21.9" customHeight="1">
      <c r="A8" s="1303"/>
      <c r="B8" s="1306"/>
      <c r="C8" s="1311" t="s">
        <v>186</v>
      </c>
      <c r="D8" s="1313" t="s">
        <v>220</v>
      </c>
      <c r="E8" s="1314"/>
      <c r="F8" s="1315"/>
      <c r="G8" s="1313" t="s">
        <v>221</v>
      </c>
      <c r="H8" s="1314"/>
      <c r="I8" s="1315"/>
      <c r="J8" s="1314" t="s">
        <v>220</v>
      </c>
      <c r="K8" s="1314"/>
      <c r="L8" s="1314"/>
    </row>
    <row r="9" spans="1:13" s="125" customFormat="1" ht="21.9" customHeight="1" thickBot="1">
      <c r="A9" s="1304"/>
      <c r="B9" s="1307"/>
      <c r="C9" s="1312"/>
      <c r="D9" s="126" t="s">
        <v>222</v>
      </c>
      <c r="E9" s="127" t="s">
        <v>223</v>
      </c>
      <c r="F9" s="127" t="s">
        <v>224</v>
      </c>
      <c r="G9" s="127" t="s">
        <v>222</v>
      </c>
      <c r="H9" s="127" t="s">
        <v>223</v>
      </c>
      <c r="I9" s="127" t="s">
        <v>224</v>
      </c>
      <c r="J9" s="126" t="s">
        <v>222</v>
      </c>
      <c r="K9" s="127" t="s">
        <v>223</v>
      </c>
      <c r="L9" s="128" t="s">
        <v>224</v>
      </c>
    </row>
    <row r="10" spans="1:13" s="132" customFormat="1" ht="82.5" customHeight="1">
      <c r="A10" s="129" t="s">
        <v>178</v>
      </c>
      <c r="B10" s="130">
        <f t="shared" ref="B10:B12" si="0">C10+J10</f>
        <v>66</v>
      </c>
      <c r="C10" s="131">
        <f>D10+G10</f>
        <v>66</v>
      </c>
      <c r="D10" s="131">
        <f>E10+F10</f>
        <v>0</v>
      </c>
      <c r="E10" s="131">
        <f>SUM(E11:E13)</f>
        <v>0</v>
      </c>
      <c r="F10" s="131">
        <f>SUM(F11:F13)</f>
        <v>0</v>
      </c>
      <c r="G10" s="131">
        <f>H10+I10</f>
        <v>66</v>
      </c>
      <c r="H10" s="131">
        <f>SUM(H11:H13)</f>
        <v>66</v>
      </c>
      <c r="I10" s="131">
        <f>SUM(I11:I13)</f>
        <v>0</v>
      </c>
      <c r="J10" s="131">
        <f>K10+L10</f>
        <v>0</v>
      </c>
      <c r="K10" s="131">
        <f>SUM(K11:K13)</f>
        <v>0</v>
      </c>
      <c r="L10" s="131">
        <f>SUM(L11:L13)</f>
        <v>0</v>
      </c>
    </row>
    <row r="11" spans="1:13" s="132" customFormat="1" ht="82.5" customHeight="1">
      <c r="A11" s="133" t="s">
        <v>225</v>
      </c>
      <c r="B11" s="130">
        <f t="shared" si="0"/>
        <v>0</v>
      </c>
      <c r="C11" s="131">
        <f t="shared" ref="C11:C13" si="1">D11+G11</f>
        <v>0</v>
      </c>
      <c r="D11" s="131">
        <f t="shared" ref="D11:D13" si="2">E11+F11</f>
        <v>0</v>
      </c>
      <c r="E11" s="131">
        <v>0</v>
      </c>
      <c r="F11" s="131">
        <v>0</v>
      </c>
      <c r="G11" s="131">
        <f t="shared" ref="G11:G13" si="3">H11+I11</f>
        <v>0</v>
      </c>
      <c r="H11" s="131">
        <v>0</v>
      </c>
      <c r="I11" s="131">
        <v>0</v>
      </c>
      <c r="J11" s="131">
        <f t="shared" ref="J11:J13" si="4">K11+L11</f>
        <v>0</v>
      </c>
      <c r="K11" s="131">
        <v>0</v>
      </c>
      <c r="L11" s="131">
        <v>0</v>
      </c>
    </row>
    <row r="12" spans="1:13" s="132" customFormat="1" ht="82.5" customHeight="1">
      <c r="A12" s="133" t="s">
        <v>226</v>
      </c>
      <c r="B12" s="130">
        <f t="shared" si="0"/>
        <v>36</v>
      </c>
      <c r="C12" s="131">
        <f t="shared" si="1"/>
        <v>36</v>
      </c>
      <c r="D12" s="131">
        <f t="shared" si="2"/>
        <v>0</v>
      </c>
      <c r="E12" s="131">
        <v>0</v>
      </c>
      <c r="F12" s="131">
        <v>0</v>
      </c>
      <c r="G12" s="131">
        <f t="shared" si="3"/>
        <v>36</v>
      </c>
      <c r="H12" s="131">
        <v>36</v>
      </c>
      <c r="I12" s="131">
        <v>0</v>
      </c>
      <c r="J12" s="131">
        <f t="shared" si="4"/>
        <v>0</v>
      </c>
      <c r="K12" s="131">
        <v>0</v>
      </c>
      <c r="L12" s="131">
        <v>0</v>
      </c>
    </row>
    <row r="13" spans="1:13" s="132" customFormat="1" ht="82.5" customHeight="1" thickBot="1">
      <c r="A13" s="133" t="s">
        <v>227</v>
      </c>
      <c r="B13" s="130">
        <f>C13+J13</f>
        <v>30</v>
      </c>
      <c r="C13" s="131">
        <f t="shared" si="1"/>
        <v>30</v>
      </c>
      <c r="D13" s="131">
        <f t="shared" si="2"/>
        <v>0</v>
      </c>
      <c r="E13" s="131">
        <v>0</v>
      </c>
      <c r="F13" s="131">
        <v>0</v>
      </c>
      <c r="G13" s="131">
        <f t="shared" si="3"/>
        <v>30</v>
      </c>
      <c r="H13" s="131">
        <v>30</v>
      </c>
      <c r="I13" s="131">
        <v>0</v>
      </c>
      <c r="J13" s="131">
        <f t="shared" si="4"/>
        <v>0</v>
      </c>
      <c r="K13" s="131">
        <v>0</v>
      </c>
      <c r="L13" s="131">
        <v>0</v>
      </c>
    </row>
    <row r="14" spans="1:13" s="134" customFormat="1" ht="55.5" customHeight="1">
      <c r="A14" s="1316" t="s">
        <v>519</v>
      </c>
      <c r="B14" s="1316"/>
      <c r="C14" s="1316"/>
      <c r="D14" s="1316"/>
      <c r="E14" s="1316"/>
      <c r="F14" s="1316"/>
      <c r="G14" s="1316"/>
      <c r="H14" s="1316"/>
      <c r="I14" s="1316"/>
      <c r="J14" s="1316"/>
      <c r="K14" s="1316"/>
      <c r="L14" s="1316"/>
    </row>
    <row r="15" spans="1:13" s="136" customFormat="1" ht="18" customHeight="1">
      <c r="A15" s="1295" t="s">
        <v>228</v>
      </c>
      <c r="B15" s="1295"/>
      <c r="C15" s="1295"/>
      <c r="D15" s="1295"/>
      <c r="E15" s="1295"/>
      <c r="F15" s="1295"/>
      <c r="G15" s="1295"/>
      <c r="H15" s="1295"/>
      <c r="I15" s="1295"/>
      <c r="J15" s="1295"/>
      <c r="K15" s="1295"/>
      <c r="L15" s="1295"/>
    </row>
    <row r="16" spans="1:13" ht="53.25" customHeight="1">
      <c r="A16" s="1295" t="s">
        <v>229</v>
      </c>
      <c r="B16" s="1295"/>
      <c r="C16" s="1295"/>
      <c r="D16" s="1295"/>
      <c r="E16" s="1295"/>
      <c r="F16" s="1295"/>
      <c r="G16" s="1295"/>
      <c r="H16" s="1295"/>
      <c r="I16" s="1295"/>
      <c r="J16" s="1295"/>
      <c r="K16" s="1295"/>
      <c r="L16" s="1295"/>
    </row>
    <row r="17" spans="2:11" ht="16.2">
      <c r="B17" s="109"/>
      <c r="C17" s="109"/>
    </row>
    <row r="22" spans="2:11" hidden="1">
      <c r="K22" s="117" t="s">
        <v>230</v>
      </c>
    </row>
  </sheetData>
  <mergeCells count="16">
    <mergeCell ref="A16:L16"/>
    <mergeCell ref="K3:L3"/>
    <mergeCell ref="B4:D4"/>
    <mergeCell ref="K4:L4"/>
    <mergeCell ref="A5:L5"/>
    <mergeCell ref="A6:L6"/>
    <mergeCell ref="A7:A9"/>
    <mergeCell ref="B7:B9"/>
    <mergeCell ref="C7:I7"/>
    <mergeCell ref="J7:L7"/>
    <mergeCell ref="C8:C9"/>
    <mergeCell ref="D8:F8"/>
    <mergeCell ref="G8:I8"/>
    <mergeCell ref="J8:L8"/>
    <mergeCell ref="A14:L14"/>
    <mergeCell ref="A15:L15"/>
  </mergeCells>
  <phoneticPr fontId="8" type="noConversion"/>
  <hyperlinks>
    <hyperlink ref="M3" location="預告統計資料發布時間表!D19" display="回發布時間表" xr:uid="{1BAA86AA-2748-4B4C-B739-F87C9DCD2788}"/>
  </hyperlinks>
  <printOptions horizontalCentered="1" verticalCentered="1"/>
  <pageMargins left="0.35433070866141736" right="0.35433070866141736" top="0.59055118110236227" bottom="0.59055118110236227" header="0.31496062992125984" footer="0.31496062992125984"/>
  <pageSetup paperSize="9" scale="83" orientation="landscape"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3057EE-028A-42DD-A32C-10F840054652}">
  <sheetPr>
    <tabColor rgb="FF00B0F0"/>
  </sheetPr>
  <dimension ref="A1:J25"/>
  <sheetViews>
    <sheetView view="pageBreakPreview" topLeftCell="A3" zoomScale="85" zoomScaleNormal="70" zoomScaleSheetLayoutView="85" workbookViewId="0">
      <selection activeCell="H3" sqref="H3"/>
    </sheetView>
  </sheetViews>
  <sheetFormatPr defaultRowHeight="12"/>
  <cols>
    <col min="1" max="1" width="36.6640625" style="165" customWidth="1"/>
    <col min="2" max="2" width="34.21875" style="165" customWidth="1"/>
    <col min="3" max="3" width="19.5546875" style="165" customWidth="1"/>
    <col min="4" max="4" width="14.77734375" style="165" customWidth="1"/>
    <col min="5" max="5" width="11.88671875" style="165" customWidth="1"/>
    <col min="6" max="7" width="12.5546875" style="165" customWidth="1"/>
    <col min="8" max="10" width="12.5546875" style="148" customWidth="1"/>
    <col min="11" max="16384" width="8.88671875" style="148"/>
  </cols>
  <sheetData>
    <row r="1" spans="1:10" s="108" customFormat="1" ht="31.5" hidden="1" customHeight="1">
      <c r="A1" s="137" t="s">
        <v>204</v>
      </c>
      <c r="B1" s="137"/>
      <c r="C1" s="137" t="s">
        <v>205</v>
      </c>
      <c r="D1" s="137" t="s">
        <v>206</v>
      </c>
      <c r="E1" s="138"/>
      <c r="F1" s="137"/>
      <c r="G1" s="137"/>
    </row>
    <row r="2" spans="1:10" s="108" customFormat="1" ht="28.5" hidden="1" customHeight="1">
      <c r="A2" s="139" t="s">
        <v>231</v>
      </c>
      <c r="B2" s="140"/>
      <c r="C2" s="141"/>
      <c r="D2" s="137" t="s">
        <v>232</v>
      </c>
      <c r="E2" s="137"/>
      <c r="F2" s="137"/>
      <c r="G2" s="137"/>
    </row>
    <row r="3" spans="1:10" ht="18" customHeight="1" thickTop="1" thickBot="1">
      <c r="A3" s="142" t="s">
        <v>210</v>
      </c>
      <c r="B3" s="143"/>
      <c r="C3" s="144"/>
      <c r="D3" s="144"/>
      <c r="E3" s="145" t="s">
        <v>7</v>
      </c>
      <c r="F3" s="1320" t="s">
        <v>211</v>
      </c>
      <c r="G3" s="1321"/>
      <c r="H3" s="380" t="s">
        <v>9</v>
      </c>
      <c r="I3" s="117"/>
    </row>
    <row r="4" spans="1:10" ht="18" customHeight="1" thickTop="1" thickBot="1">
      <c r="A4" s="149" t="s">
        <v>212</v>
      </c>
      <c r="B4" s="1322" t="s">
        <v>213</v>
      </c>
      <c r="C4" s="1323"/>
      <c r="D4" s="1323"/>
      <c r="E4" s="152" t="s">
        <v>214</v>
      </c>
      <c r="F4" s="1320" t="s">
        <v>233</v>
      </c>
      <c r="G4" s="1321"/>
      <c r="H4" s="153"/>
      <c r="I4" s="117"/>
    </row>
    <row r="5" spans="1:10" ht="54" customHeight="1" thickTop="1">
      <c r="A5" s="1324" t="s">
        <v>234</v>
      </c>
      <c r="B5" s="1324"/>
      <c r="C5" s="1324"/>
      <c r="D5" s="1324"/>
      <c r="E5" s="1325"/>
      <c r="F5" s="1325"/>
      <c r="G5" s="1325"/>
      <c r="H5" s="124"/>
      <c r="I5" s="124"/>
      <c r="J5" s="124"/>
    </row>
    <row r="6" spans="1:10" ht="24" customHeight="1" thickBot="1">
      <c r="A6" s="1326" t="s">
        <v>1242</v>
      </c>
      <c r="B6" s="1326"/>
      <c r="C6" s="1326"/>
      <c r="D6" s="1326"/>
      <c r="E6" s="1327"/>
      <c r="F6" s="1327"/>
      <c r="G6" s="1327"/>
      <c r="H6" s="154"/>
      <c r="I6" s="154"/>
      <c r="J6" s="154"/>
    </row>
    <row r="7" spans="1:10" s="157" customFormat="1" ht="66" customHeight="1" thickBot="1">
      <c r="A7" s="155" t="s">
        <v>217</v>
      </c>
      <c r="B7" s="156" t="s">
        <v>178</v>
      </c>
      <c r="C7" s="1317" t="s">
        <v>220</v>
      </c>
      <c r="D7" s="1318"/>
      <c r="E7" s="1317" t="s">
        <v>221</v>
      </c>
      <c r="F7" s="1318"/>
      <c r="G7" s="1319"/>
    </row>
    <row r="8" spans="1:10" s="159" customFormat="1" ht="82.5" customHeight="1">
      <c r="A8" s="378" t="s">
        <v>178</v>
      </c>
      <c r="B8" s="158">
        <f>SUM(C8:G8)</f>
        <v>0</v>
      </c>
      <c r="C8" s="1328">
        <f>SUM(C9:D11)</f>
        <v>0</v>
      </c>
      <c r="D8" s="1329"/>
      <c r="E8" s="1330">
        <f>SUM(E9:G11)</f>
        <v>0</v>
      </c>
      <c r="F8" s="1330"/>
      <c r="G8" s="1330"/>
    </row>
    <row r="9" spans="1:10" s="159" customFormat="1" ht="82.5" customHeight="1">
      <c r="A9" s="160" t="s">
        <v>225</v>
      </c>
      <c r="B9" s="158">
        <f t="shared" ref="B9:B11" si="0">SUM(C9:G9)</f>
        <v>0</v>
      </c>
      <c r="C9" s="1331">
        <v>0</v>
      </c>
      <c r="D9" s="1332"/>
      <c r="E9" s="1333">
        <v>0</v>
      </c>
      <c r="F9" s="1333"/>
      <c r="G9" s="1333"/>
    </row>
    <row r="10" spans="1:10" s="159" customFormat="1" ht="82.5" customHeight="1">
      <c r="A10" s="160" t="s">
        <v>226</v>
      </c>
      <c r="B10" s="158">
        <f t="shared" si="0"/>
        <v>0</v>
      </c>
      <c r="C10" s="1331">
        <v>0</v>
      </c>
      <c r="D10" s="1332"/>
      <c r="E10" s="1333">
        <v>0</v>
      </c>
      <c r="F10" s="1333"/>
      <c r="G10" s="1333"/>
    </row>
    <row r="11" spans="1:10" s="159" customFormat="1" ht="82.5" customHeight="1" thickBot="1">
      <c r="A11" s="379" t="s">
        <v>227</v>
      </c>
      <c r="B11" s="158">
        <f t="shared" si="0"/>
        <v>0</v>
      </c>
      <c r="C11" s="1334">
        <v>0</v>
      </c>
      <c r="D11" s="1335"/>
      <c r="E11" s="1336">
        <v>0</v>
      </c>
      <c r="F11" s="1336"/>
      <c r="G11" s="1336"/>
    </row>
    <row r="12" spans="1:10" s="162" customFormat="1" ht="67.5" customHeight="1">
      <c r="A12" s="1337" t="s">
        <v>1243</v>
      </c>
      <c r="B12" s="1337"/>
      <c r="C12" s="1337"/>
      <c r="D12" s="1337"/>
      <c r="E12" s="1338"/>
      <c r="F12" s="1338"/>
      <c r="G12" s="1338"/>
      <c r="H12" s="135"/>
      <c r="I12" s="135"/>
      <c r="J12" s="135"/>
    </row>
    <row r="13" spans="1:10" s="164" customFormat="1" ht="18" customHeight="1">
      <c r="A13" s="1339" t="s">
        <v>228</v>
      </c>
      <c r="B13" s="1339"/>
      <c r="C13" s="1339"/>
      <c r="D13" s="1339"/>
      <c r="E13" s="163"/>
      <c r="F13" s="163"/>
      <c r="G13" s="163"/>
      <c r="H13" s="135"/>
      <c r="I13" s="135"/>
      <c r="J13" s="135"/>
    </row>
    <row r="14" spans="1:10" ht="50.1" customHeight="1">
      <c r="A14" s="1339" t="s">
        <v>229</v>
      </c>
      <c r="B14" s="1339"/>
      <c r="C14" s="1339"/>
      <c r="D14" s="1339"/>
      <c r="E14" s="1340"/>
      <c r="F14" s="1340"/>
      <c r="G14" s="1340"/>
      <c r="H14" s="135"/>
      <c r="I14" s="135"/>
      <c r="J14" s="135"/>
    </row>
    <row r="15" spans="1:10" ht="15.6">
      <c r="B15" s="166"/>
      <c r="C15" s="166"/>
    </row>
    <row r="25" spans="4:4" hidden="1">
      <c r="D25" s="165" t="s">
        <v>235</v>
      </c>
    </row>
  </sheetData>
  <mergeCells count="18">
    <mergeCell ref="C11:D11"/>
    <mergeCell ref="E11:G11"/>
    <mergeCell ref="A12:G12"/>
    <mergeCell ref="A13:D13"/>
    <mergeCell ref="A14:G14"/>
    <mergeCell ref="C8:D8"/>
    <mergeCell ref="E8:G8"/>
    <mergeCell ref="C9:D9"/>
    <mergeCell ref="E9:G9"/>
    <mergeCell ref="C10:D10"/>
    <mergeCell ref="E10:G10"/>
    <mergeCell ref="C7:D7"/>
    <mergeCell ref="E7:G7"/>
    <mergeCell ref="F3:G3"/>
    <mergeCell ref="B4:D4"/>
    <mergeCell ref="F4:G4"/>
    <mergeCell ref="A5:G5"/>
    <mergeCell ref="A6:G6"/>
  </mergeCells>
  <phoneticPr fontId="8" type="noConversion"/>
  <hyperlinks>
    <hyperlink ref="H3" location="預告統計資料發布時間表!D22" display="回發布時間表" xr:uid="{6C26D9B8-229E-4A95-834B-4BDEDD8388CD}"/>
  </hyperlinks>
  <printOptions horizontalCentered="1" verticalCentered="1"/>
  <pageMargins left="0.35433070866141736" right="0.35433070866141736" top="0.59055118110236227" bottom="0.59055118110236227" header="0.31496062992125984" footer="0.31496062992125984"/>
  <pageSetup paperSize="9" scale="81" orientation="landscape"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66CBEB-04BB-496D-A46E-03F218B3D6E2}">
  <sheetPr>
    <tabColor rgb="FF00B0F0"/>
  </sheetPr>
  <dimension ref="A1:J25"/>
  <sheetViews>
    <sheetView view="pageBreakPreview" topLeftCell="A12" zoomScale="85" zoomScaleNormal="70" zoomScaleSheetLayoutView="85" workbookViewId="0">
      <selection activeCell="G13" sqref="G13"/>
    </sheetView>
  </sheetViews>
  <sheetFormatPr defaultRowHeight="12"/>
  <cols>
    <col min="1" max="1" width="36.6640625" style="165" customWidth="1"/>
    <col min="2" max="2" width="34.21875" style="165" customWidth="1"/>
    <col min="3" max="3" width="19.5546875" style="165" customWidth="1"/>
    <col min="4" max="4" width="14.77734375" style="165" customWidth="1"/>
    <col min="5" max="5" width="11.88671875" style="165" customWidth="1"/>
    <col min="6" max="7" width="12.5546875" style="165" customWidth="1"/>
    <col min="8" max="10" width="12.5546875" style="148" customWidth="1"/>
    <col min="11" max="16384" width="8.88671875" style="148"/>
  </cols>
  <sheetData>
    <row r="1" spans="1:10" s="108" customFormat="1" ht="31.5" hidden="1" customHeight="1">
      <c r="A1" s="137" t="s">
        <v>204</v>
      </c>
      <c r="B1" s="137"/>
      <c r="C1" s="137" t="s">
        <v>205</v>
      </c>
      <c r="D1" s="137" t="s">
        <v>206</v>
      </c>
      <c r="E1" s="138"/>
      <c r="F1" s="137"/>
      <c r="G1" s="137"/>
    </row>
    <row r="2" spans="1:10" s="108" customFormat="1" ht="28.5" hidden="1" customHeight="1">
      <c r="A2" s="139" t="s">
        <v>231</v>
      </c>
      <c r="B2" s="140"/>
      <c r="C2" s="141"/>
      <c r="D2" s="137" t="s">
        <v>232</v>
      </c>
      <c r="E2" s="137"/>
      <c r="F2" s="137"/>
      <c r="G2" s="137"/>
    </row>
    <row r="3" spans="1:10" ht="18" customHeight="1" thickTop="1" thickBot="1">
      <c r="A3" s="142" t="s">
        <v>210</v>
      </c>
      <c r="B3" s="143"/>
      <c r="C3" s="144"/>
      <c r="D3" s="144"/>
      <c r="E3" s="145" t="s">
        <v>7</v>
      </c>
      <c r="F3" s="1320" t="s">
        <v>211</v>
      </c>
      <c r="G3" s="1321"/>
      <c r="H3" s="380" t="s">
        <v>9</v>
      </c>
      <c r="I3" s="117"/>
    </row>
    <row r="4" spans="1:10" ht="18" customHeight="1" thickTop="1" thickBot="1">
      <c r="A4" s="149" t="s">
        <v>212</v>
      </c>
      <c r="B4" s="1322" t="s">
        <v>213</v>
      </c>
      <c r="C4" s="1323"/>
      <c r="D4" s="1323"/>
      <c r="E4" s="152" t="s">
        <v>214</v>
      </c>
      <c r="F4" s="1320" t="s">
        <v>233</v>
      </c>
      <c r="G4" s="1321"/>
      <c r="H4" s="153"/>
      <c r="I4" s="117"/>
    </row>
    <row r="5" spans="1:10" ht="54" customHeight="1" thickTop="1">
      <c r="A5" s="1324" t="s">
        <v>234</v>
      </c>
      <c r="B5" s="1324"/>
      <c r="C5" s="1324"/>
      <c r="D5" s="1324"/>
      <c r="E5" s="1325"/>
      <c r="F5" s="1325"/>
      <c r="G5" s="1325"/>
      <c r="H5" s="124"/>
      <c r="I5" s="124"/>
      <c r="J5" s="124"/>
    </row>
    <row r="6" spans="1:10" ht="24" customHeight="1" thickBot="1">
      <c r="A6" s="1326" t="s">
        <v>520</v>
      </c>
      <c r="B6" s="1326"/>
      <c r="C6" s="1326"/>
      <c r="D6" s="1326"/>
      <c r="E6" s="1327"/>
      <c r="F6" s="1327"/>
      <c r="G6" s="1327"/>
      <c r="H6" s="154"/>
      <c r="I6" s="154"/>
      <c r="J6" s="154"/>
    </row>
    <row r="7" spans="1:10" s="157" customFormat="1" ht="66" customHeight="1" thickBot="1">
      <c r="A7" s="155" t="s">
        <v>217</v>
      </c>
      <c r="B7" s="156" t="s">
        <v>178</v>
      </c>
      <c r="C7" s="1317" t="s">
        <v>220</v>
      </c>
      <c r="D7" s="1318"/>
      <c r="E7" s="1317" t="s">
        <v>221</v>
      </c>
      <c r="F7" s="1318"/>
      <c r="G7" s="1319"/>
    </row>
    <row r="8" spans="1:10" s="159" customFormat="1" ht="82.5" customHeight="1">
      <c r="A8" s="378" t="s">
        <v>178</v>
      </c>
      <c r="B8" s="158">
        <f>SUM(C8:G8)</f>
        <v>0</v>
      </c>
      <c r="C8" s="1328">
        <f>SUM(C9:D11)</f>
        <v>0</v>
      </c>
      <c r="D8" s="1329"/>
      <c r="E8" s="1330">
        <f>SUM(E9:G11)</f>
        <v>0</v>
      </c>
      <c r="F8" s="1330"/>
      <c r="G8" s="1330"/>
    </row>
    <row r="9" spans="1:10" s="159" customFormat="1" ht="82.5" customHeight="1">
      <c r="A9" s="160" t="s">
        <v>225</v>
      </c>
      <c r="B9" s="158">
        <f t="shared" ref="B9:B11" si="0">SUM(C9:G9)</f>
        <v>0</v>
      </c>
      <c r="C9" s="1331">
        <v>0</v>
      </c>
      <c r="D9" s="1332"/>
      <c r="E9" s="1333">
        <v>0</v>
      </c>
      <c r="F9" s="1333"/>
      <c r="G9" s="1333"/>
    </row>
    <row r="10" spans="1:10" s="159" customFormat="1" ht="82.5" customHeight="1">
      <c r="A10" s="160" t="s">
        <v>226</v>
      </c>
      <c r="B10" s="158">
        <f t="shared" si="0"/>
        <v>0</v>
      </c>
      <c r="C10" s="1331">
        <v>0</v>
      </c>
      <c r="D10" s="1332"/>
      <c r="E10" s="1333">
        <v>0</v>
      </c>
      <c r="F10" s="1333"/>
      <c r="G10" s="1333"/>
    </row>
    <row r="11" spans="1:10" s="159" customFormat="1" ht="82.5" customHeight="1" thickBot="1">
      <c r="A11" s="379" t="s">
        <v>227</v>
      </c>
      <c r="B11" s="158">
        <f t="shared" si="0"/>
        <v>0</v>
      </c>
      <c r="C11" s="1334">
        <v>0</v>
      </c>
      <c r="D11" s="1335"/>
      <c r="E11" s="1336">
        <v>0</v>
      </c>
      <c r="F11" s="1336"/>
      <c r="G11" s="1336"/>
    </row>
    <row r="12" spans="1:10" s="162" customFormat="1" ht="67.5" customHeight="1">
      <c r="A12" s="1337" t="s">
        <v>1244</v>
      </c>
      <c r="B12" s="1337"/>
      <c r="C12" s="1337"/>
      <c r="D12" s="1337"/>
      <c r="E12" s="1338"/>
      <c r="F12" s="1338"/>
      <c r="G12" s="1338"/>
      <c r="H12" s="135"/>
      <c r="I12" s="135"/>
      <c r="J12" s="135"/>
    </row>
    <row r="13" spans="1:10" s="164" customFormat="1" ht="18" customHeight="1">
      <c r="A13" s="1339" t="s">
        <v>228</v>
      </c>
      <c r="B13" s="1339"/>
      <c r="C13" s="1339"/>
      <c r="D13" s="1339"/>
      <c r="E13" s="163"/>
      <c r="F13" s="163"/>
      <c r="G13" s="163"/>
      <c r="H13" s="135"/>
      <c r="I13" s="135"/>
      <c r="J13" s="135"/>
    </row>
    <row r="14" spans="1:10" ht="50.1" customHeight="1">
      <c r="A14" s="1339" t="s">
        <v>229</v>
      </c>
      <c r="B14" s="1339"/>
      <c r="C14" s="1339"/>
      <c r="D14" s="1339"/>
      <c r="E14" s="1340"/>
      <c r="F14" s="1340"/>
      <c r="G14" s="1340"/>
      <c r="H14" s="135"/>
      <c r="I14" s="135"/>
      <c r="J14" s="135"/>
    </row>
    <row r="15" spans="1:10" ht="15.6">
      <c r="B15" s="166"/>
      <c r="C15" s="166"/>
    </row>
    <row r="25" spans="4:4" hidden="1">
      <c r="D25" s="165" t="s">
        <v>235</v>
      </c>
    </row>
  </sheetData>
  <mergeCells count="18">
    <mergeCell ref="C7:D7"/>
    <mergeCell ref="E7:G7"/>
    <mergeCell ref="F3:G3"/>
    <mergeCell ref="B4:D4"/>
    <mergeCell ref="F4:G4"/>
    <mergeCell ref="A5:G5"/>
    <mergeCell ref="A6:G6"/>
    <mergeCell ref="C8:D8"/>
    <mergeCell ref="E8:G8"/>
    <mergeCell ref="C9:D9"/>
    <mergeCell ref="E9:G9"/>
    <mergeCell ref="C10:D10"/>
    <mergeCell ref="E10:G10"/>
    <mergeCell ref="C11:D11"/>
    <mergeCell ref="E11:G11"/>
    <mergeCell ref="A12:G12"/>
    <mergeCell ref="A13:D13"/>
    <mergeCell ref="A14:G14"/>
  </mergeCells>
  <phoneticPr fontId="8" type="noConversion"/>
  <hyperlinks>
    <hyperlink ref="H3" location="預告統計資料發布時間表!D22" display="回發布時間表" xr:uid="{95E8683F-5351-4B35-8E83-09E1AD22013A}"/>
  </hyperlinks>
  <printOptions horizontalCentered="1" verticalCentered="1"/>
  <pageMargins left="0.35433070866141736" right="0.35433070866141736" top="0.59055118110236227" bottom="0.59055118110236227" header="0.31496062992125984" footer="0.31496062992125984"/>
  <pageSetup paperSize="9" scale="81" orientation="landscape"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1A4D4F-781E-4F1C-A49D-858F378F74C8}">
  <sheetPr>
    <tabColor rgb="FF00B0F0"/>
    <pageSetUpPr fitToPage="1"/>
  </sheetPr>
  <dimension ref="A1:I18"/>
  <sheetViews>
    <sheetView view="pageBreakPreview" topLeftCell="A3" zoomScale="85" zoomScaleNormal="85" zoomScaleSheetLayoutView="85" workbookViewId="0">
      <selection activeCell="I3" sqref="I3"/>
    </sheetView>
  </sheetViews>
  <sheetFormatPr defaultRowHeight="12"/>
  <cols>
    <col min="1" max="1" width="15.77734375" style="165" customWidth="1"/>
    <col min="2" max="8" width="19.6640625" style="165" customWidth="1"/>
    <col min="9" max="16384" width="8.88671875" style="148"/>
  </cols>
  <sheetData>
    <row r="1" spans="1:9" s="108" customFormat="1" ht="31.5" hidden="1" customHeight="1">
      <c r="A1" s="137" t="s">
        <v>204</v>
      </c>
      <c r="B1" s="137"/>
      <c r="C1" s="137" t="s">
        <v>205</v>
      </c>
      <c r="D1" s="137" t="s">
        <v>206</v>
      </c>
      <c r="E1" s="167" t="s">
        <v>236</v>
      </c>
      <c r="F1" s="168"/>
      <c r="G1" s="138"/>
      <c r="H1" s="137"/>
    </row>
    <row r="2" spans="1:9" s="108" customFormat="1" ht="28.5" hidden="1" customHeight="1">
      <c r="A2" s="139" t="s">
        <v>237</v>
      </c>
      <c r="B2" s="140"/>
      <c r="C2" s="141"/>
      <c r="D2" s="137" t="s">
        <v>209</v>
      </c>
      <c r="E2" s="137"/>
      <c r="F2" s="137"/>
      <c r="G2" s="137"/>
      <c r="H2" s="137"/>
    </row>
    <row r="3" spans="1:9" ht="18" customHeight="1" thickTop="1" thickBot="1">
      <c r="A3" s="142" t="s">
        <v>210</v>
      </c>
      <c r="B3" s="143"/>
      <c r="C3" s="144"/>
      <c r="D3" s="144"/>
      <c r="E3" s="169"/>
      <c r="F3" s="169"/>
      <c r="G3" s="170" t="s">
        <v>7</v>
      </c>
      <c r="H3" s="171" t="s">
        <v>211</v>
      </c>
      <c r="I3" s="147" t="s">
        <v>9</v>
      </c>
    </row>
    <row r="4" spans="1:9" ht="18" customHeight="1" thickTop="1" thickBot="1">
      <c r="A4" s="149" t="s">
        <v>212</v>
      </c>
      <c r="B4" s="1322" t="s">
        <v>213</v>
      </c>
      <c r="C4" s="1323"/>
      <c r="D4" s="1323"/>
      <c r="E4" s="172"/>
      <c r="F4" s="172"/>
      <c r="G4" s="173" t="s">
        <v>214</v>
      </c>
      <c r="H4" s="171" t="s">
        <v>238</v>
      </c>
    </row>
    <row r="5" spans="1:9" ht="54" customHeight="1" thickTop="1">
      <c r="A5" s="1341" t="s">
        <v>239</v>
      </c>
      <c r="B5" s="1341"/>
      <c r="C5" s="1341"/>
      <c r="D5" s="1341"/>
      <c r="E5" s="1341"/>
      <c r="F5" s="1341"/>
      <c r="G5" s="1341"/>
      <c r="H5" s="1341"/>
    </row>
    <row r="6" spans="1:9" ht="24" customHeight="1" thickBot="1">
      <c r="A6" s="1326" t="s">
        <v>1245</v>
      </c>
      <c r="B6" s="1326"/>
      <c r="C6" s="1326"/>
      <c r="D6" s="1326"/>
      <c r="E6" s="1326"/>
      <c r="F6" s="1326"/>
      <c r="G6" s="1326"/>
      <c r="H6" s="1326"/>
    </row>
    <row r="7" spans="1:9" s="157" customFormat="1" ht="33" customHeight="1">
      <c r="A7" s="1342" t="s">
        <v>217</v>
      </c>
      <c r="B7" s="1344" t="s">
        <v>178</v>
      </c>
      <c r="C7" s="1346" t="s">
        <v>240</v>
      </c>
      <c r="D7" s="1347"/>
      <c r="E7" s="1348"/>
      <c r="F7" s="1346" t="s">
        <v>241</v>
      </c>
      <c r="G7" s="1347"/>
      <c r="H7" s="1347"/>
    </row>
    <row r="8" spans="1:9" s="157" customFormat="1" ht="33" customHeight="1" thickBot="1">
      <c r="A8" s="1343"/>
      <c r="B8" s="1345"/>
      <c r="C8" s="174" t="s">
        <v>186</v>
      </c>
      <c r="D8" s="174" t="s">
        <v>220</v>
      </c>
      <c r="E8" s="174" t="s">
        <v>221</v>
      </c>
      <c r="F8" s="174" t="s">
        <v>186</v>
      </c>
      <c r="G8" s="174" t="s">
        <v>220</v>
      </c>
      <c r="H8" s="175" t="s">
        <v>221</v>
      </c>
    </row>
    <row r="9" spans="1:9" s="159" customFormat="1" ht="120" customHeight="1">
      <c r="A9" s="176" t="s">
        <v>242</v>
      </c>
      <c r="B9" s="177">
        <f>SUM(B10:B11)</f>
        <v>5</v>
      </c>
      <c r="C9" s="178">
        <f>SUM(D9:E9)</f>
        <v>5</v>
      </c>
      <c r="D9" s="178">
        <f>SUM(D10:D11)</f>
        <v>0</v>
      </c>
      <c r="E9" s="178">
        <f>SUM(E10:E11)</f>
        <v>5</v>
      </c>
      <c r="F9" s="178">
        <f>SUM(G9:H9)</f>
        <v>0</v>
      </c>
      <c r="G9" s="178">
        <f>SUM(G10:G11)</f>
        <v>0</v>
      </c>
      <c r="H9" s="178">
        <f>SUM(H10:H11)</f>
        <v>0</v>
      </c>
    </row>
    <row r="10" spans="1:9" s="159" customFormat="1" ht="120" customHeight="1">
      <c r="A10" s="179" t="s">
        <v>226</v>
      </c>
      <c r="B10" s="180">
        <f>C10+F10</f>
        <v>5</v>
      </c>
      <c r="C10" s="178">
        <f t="shared" ref="C10:C11" si="0">SUM(D10:E10)</f>
        <v>5</v>
      </c>
      <c r="D10" s="181">
        <v>0</v>
      </c>
      <c r="E10" s="181">
        <v>5</v>
      </c>
      <c r="F10" s="178">
        <f t="shared" ref="F10:F11" si="1">SUM(G10:H10)</f>
        <v>0</v>
      </c>
      <c r="G10" s="181">
        <v>0</v>
      </c>
      <c r="H10" s="181">
        <v>0</v>
      </c>
    </row>
    <row r="11" spans="1:9" s="159" customFormat="1" ht="120" customHeight="1" thickBot="1">
      <c r="A11" s="179" t="s">
        <v>227</v>
      </c>
      <c r="B11" s="180">
        <f>C11+F11</f>
        <v>0</v>
      </c>
      <c r="C11" s="178">
        <f t="shared" si="0"/>
        <v>0</v>
      </c>
      <c r="D11" s="181">
        <v>0</v>
      </c>
      <c r="E11" s="181">
        <v>0</v>
      </c>
      <c r="F11" s="178">
        <f t="shared" si="1"/>
        <v>0</v>
      </c>
      <c r="G11" s="181">
        <v>0</v>
      </c>
      <c r="H11" s="181">
        <v>0</v>
      </c>
    </row>
    <row r="12" spans="1:9" s="162" customFormat="1" ht="55.5" customHeight="1">
      <c r="A12" s="1337" t="s">
        <v>1246</v>
      </c>
      <c r="B12" s="1337"/>
      <c r="C12" s="1337"/>
      <c r="D12" s="1337"/>
      <c r="E12" s="1337"/>
      <c r="F12" s="1337"/>
      <c r="G12" s="1337"/>
      <c r="H12" s="1337"/>
    </row>
    <row r="13" spans="1:9" s="164" customFormat="1" ht="18" customHeight="1">
      <c r="A13" s="1339" t="s">
        <v>228</v>
      </c>
      <c r="B13" s="1339"/>
      <c r="C13" s="1339"/>
      <c r="D13" s="1339"/>
      <c r="E13" s="1339"/>
      <c r="F13" s="1339"/>
      <c r="G13" s="1339"/>
      <c r="H13" s="1339"/>
    </row>
    <row r="14" spans="1:9" ht="38.25" customHeight="1">
      <c r="A14" s="1339" t="s">
        <v>243</v>
      </c>
      <c r="B14" s="1339"/>
      <c r="C14" s="1339"/>
      <c r="D14" s="1339"/>
      <c r="E14" s="1339"/>
      <c r="F14" s="1339"/>
      <c r="G14" s="1339"/>
      <c r="H14" s="1339"/>
    </row>
    <row r="15" spans="1:9" ht="15.6">
      <c r="B15" s="166"/>
      <c r="C15" s="166"/>
    </row>
    <row r="18" spans="6:6" ht="12.6" hidden="1">
      <c r="F18" s="182" t="s">
        <v>244</v>
      </c>
    </row>
  </sheetData>
  <mergeCells count="10">
    <mergeCell ref="A12:H12"/>
    <mergeCell ref="A13:H13"/>
    <mergeCell ref="A14:H14"/>
    <mergeCell ref="B4:D4"/>
    <mergeCell ref="A5:H5"/>
    <mergeCell ref="A6:H6"/>
    <mergeCell ref="A7:A8"/>
    <mergeCell ref="B7:B8"/>
    <mergeCell ref="C7:E7"/>
    <mergeCell ref="F7:H7"/>
  </mergeCells>
  <phoneticPr fontId="8" type="noConversion"/>
  <hyperlinks>
    <hyperlink ref="I3" location="預告統計資料發布時間表!A1" display="回發布時間表" xr:uid="{07E6B6F0-675B-49F6-8A6F-795D6DBD77A0}"/>
  </hyperlinks>
  <printOptions horizontalCentered="1" verticalCentered="1"/>
  <pageMargins left="0.55118110236220474" right="0.55118110236220474" top="0.59055118110236227" bottom="0.59055118110236227" header="0.31496062992125984" footer="0.31496062992125984"/>
  <pageSetup paperSize="9" scale="81" orientation="landscape"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0A6FD5-5133-4C19-ACAA-BF9A0FBB78C6}">
  <sheetPr>
    <tabColor rgb="FF00B0F0"/>
    <pageSetUpPr fitToPage="1"/>
  </sheetPr>
  <dimension ref="A1:I18"/>
  <sheetViews>
    <sheetView view="pageBreakPreview" topLeftCell="A3" zoomScale="85" zoomScaleNormal="85" zoomScaleSheetLayoutView="85" workbookViewId="0">
      <selection activeCell="F8" sqref="F8"/>
    </sheetView>
  </sheetViews>
  <sheetFormatPr defaultRowHeight="12"/>
  <cols>
    <col min="1" max="1" width="15.77734375" style="165" customWidth="1"/>
    <col min="2" max="8" width="19.6640625" style="165" customWidth="1"/>
    <col min="9" max="16384" width="8.88671875" style="148"/>
  </cols>
  <sheetData>
    <row r="1" spans="1:9" s="108" customFormat="1" ht="31.5" hidden="1" customHeight="1">
      <c r="A1" s="137" t="s">
        <v>204</v>
      </c>
      <c r="B1" s="137"/>
      <c r="C1" s="137" t="s">
        <v>205</v>
      </c>
      <c r="D1" s="137" t="s">
        <v>206</v>
      </c>
      <c r="E1" s="167" t="s">
        <v>236</v>
      </c>
      <c r="F1" s="168"/>
      <c r="G1" s="138"/>
      <c r="H1" s="137"/>
    </row>
    <row r="2" spans="1:9" s="108" customFormat="1" ht="28.5" hidden="1" customHeight="1">
      <c r="A2" s="139" t="s">
        <v>237</v>
      </c>
      <c r="B2" s="140"/>
      <c r="C2" s="141"/>
      <c r="D2" s="137" t="s">
        <v>209</v>
      </c>
      <c r="E2" s="137"/>
      <c r="F2" s="137"/>
      <c r="G2" s="137"/>
      <c r="H2" s="137"/>
    </row>
    <row r="3" spans="1:9" ht="18" customHeight="1" thickTop="1" thickBot="1">
      <c r="A3" s="142" t="s">
        <v>210</v>
      </c>
      <c r="B3" s="143"/>
      <c r="C3" s="144"/>
      <c r="D3" s="144"/>
      <c r="E3" s="169"/>
      <c r="F3" s="169"/>
      <c r="G3" s="170" t="s">
        <v>7</v>
      </c>
      <c r="H3" s="171" t="s">
        <v>211</v>
      </c>
      <c r="I3" s="147" t="s">
        <v>9</v>
      </c>
    </row>
    <row r="4" spans="1:9" ht="18" customHeight="1" thickTop="1" thickBot="1">
      <c r="A4" s="149" t="s">
        <v>212</v>
      </c>
      <c r="B4" s="1322" t="s">
        <v>213</v>
      </c>
      <c r="C4" s="1323"/>
      <c r="D4" s="1323"/>
      <c r="E4" s="172"/>
      <c r="F4" s="172"/>
      <c r="G4" s="173" t="s">
        <v>214</v>
      </c>
      <c r="H4" s="171" t="s">
        <v>238</v>
      </c>
    </row>
    <row r="5" spans="1:9" ht="54" customHeight="1" thickTop="1">
      <c r="A5" s="1341" t="s">
        <v>239</v>
      </c>
      <c r="B5" s="1341"/>
      <c r="C5" s="1341"/>
      <c r="D5" s="1341"/>
      <c r="E5" s="1341"/>
      <c r="F5" s="1341"/>
      <c r="G5" s="1341"/>
      <c r="H5" s="1341"/>
    </row>
    <row r="6" spans="1:9" ht="24" customHeight="1" thickBot="1">
      <c r="A6" s="1326" t="s">
        <v>521</v>
      </c>
      <c r="B6" s="1326"/>
      <c r="C6" s="1326"/>
      <c r="D6" s="1326"/>
      <c r="E6" s="1326"/>
      <c r="F6" s="1326"/>
      <c r="G6" s="1326"/>
      <c r="H6" s="1326"/>
    </row>
    <row r="7" spans="1:9" s="157" customFormat="1" ht="33" customHeight="1">
      <c r="A7" s="1342" t="s">
        <v>217</v>
      </c>
      <c r="B7" s="1344" t="s">
        <v>178</v>
      </c>
      <c r="C7" s="1346" t="s">
        <v>240</v>
      </c>
      <c r="D7" s="1347"/>
      <c r="E7" s="1348"/>
      <c r="F7" s="1346" t="s">
        <v>241</v>
      </c>
      <c r="G7" s="1347"/>
      <c r="H7" s="1347"/>
    </row>
    <row r="8" spans="1:9" s="157" customFormat="1" ht="33" customHeight="1" thickBot="1">
      <c r="A8" s="1343"/>
      <c r="B8" s="1345"/>
      <c r="C8" s="174" t="s">
        <v>186</v>
      </c>
      <c r="D8" s="174" t="s">
        <v>220</v>
      </c>
      <c r="E8" s="174" t="s">
        <v>221</v>
      </c>
      <c r="F8" s="174" t="s">
        <v>186</v>
      </c>
      <c r="G8" s="174" t="s">
        <v>220</v>
      </c>
      <c r="H8" s="175" t="s">
        <v>221</v>
      </c>
    </row>
    <row r="9" spans="1:9" s="159" customFormat="1" ht="120" customHeight="1">
      <c r="A9" s="176" t="s">
        <v>242</v>
      </c>
      <c r="B9" s="177">
        <f>SUM(B10:B11)</f>
        <v>5</v>
      </c>
      <c r="C9" s="178">
        <f>SUM(D9:E9)</f>
        <v>5</v>
      </c>
      <c r="D9" s="178">
        <f>SUM(D10:D11)</f>
        <v>0</v>
      </c>
      <c r="E9" s="178">
        <f>SUM(E10:E11)</f>
        <v>5</v>
      </c>
      <c r="F9" s="178">
        <f>SUM(G9:H9)</f>
        <v>0</v>
      </c>
      <c r="G9" s="178">
        <f>SUM(G10:G11)</f>
        <v>0</v>
      </c>
      <c r="H9" s="178">
        <f>SUM(H10:H11)</f>
        <v>0</v>
      </c>
    </row>
    <row r="10" spans="1:9" s="159" customFormat="1" ht="120" customHeight="1">
      <c r="A10" s="179" t="s">
        <v>226</v>
      </c>
      <c r="B10" s="180">
        <f>C10+F10</f>
        <v>5</v>
      </c>
      <c r="C10" s="178">
        <f t="shared" ref="C10:C11" si="0">SUM(D10:E10)</f>
        <v>5</v>
      </c>
      <c r="D10" s="181">
        <v>0</v>
      </c>
      <c r="E10" s="181">
        <v>5</v>
      </c>
      <c r="F10" s="178">
        <f t="shared" ref="F10:F11" si="1">SUM(G10:H10)</f>
        <v>0</v>
      </c>
      <c r="G10" s="181">
        <v>0</v>
      </c>
      <c r="H10" s="181">
        <v>0</v>
      </c>
    </row>
    <row r="11" spans="1:9" s="159" customFormat="1" ht="120" customHeight="1" thickBot="1">
      <c r="A11" s="179" t="s">
        <v>227</v>
      </c>
      <c r="B11" s="180">
        <f>C11+F11</f>
        <v>0</v>
      </c>
      <c r="C11" s="178">
        <f t="shared" si="0"/>
        <v>0</v>
      </c>
      <c r="D11" s="181">
        <v>0</v>
      </c>
      <c r="E11" s="181">
        <v>0</v>
      </c>
      <c r="F11" s="178">
        <f t="shared" si="1"/>
        <v>0</v>
      </c>
      <c r="G11" s="181">
        <v>0</v>
      </c>
      <c r="H11" s="181">
        <v>0</v>
      </c>
    </row>
    <row r="12" spans="1:9" s="162" customFormat="1" ht="55.5" customHeight="1">
      <c r="A12" s="1337" t="s">
        <v>522</v>
      </c>
      <c r="B12" s="1337"/>
      <c r="C12" s="1337"/>
      <c r="D12" s="1337"/>
      <c r="E12" s="1337"/>
      <c r="F12" s="1337"/>
      <c r="G12" s="1337"/>
      <c r="H12" s="1337"/>
    </row>
    <row r="13" spans="1:9" s="164" customFormat="1" ht="18" customHeight="1">
      <c r="A13" s="1339" t="s">
        <v>228</v>
      </c>
      <c r="B13" s="1339"/>
      <c r="C13" s="1339"/>
      <c r="D13" s="1339"/>
      <c r="E13" s="1339"/>
      <c r="F13" s="1339"/>
      <c r="G13" s="1339"/>
      <c r="H13" s="1339"/>
    </row>
    <row r="14" spans="1:9" ht="38.25" customHeight="1">
      <c r="A14" s="1339" t="s">
        <v>243</v>
      </c>
      <c r="B14" s="1339"/>
      <c r="C14" s="1339"/>
      <c r="D14" s="1339"/>
      <c r="E14" s="1339"/>
      <c r="F14" s="1339"/>
      <c r="G14" s="1339"/>
      <c r="H14" s="1339"/>
    </row>
    <row r="15" spans="1:9" ht="15.6">
      <c r="B15" s="166"/>
      <c r="C15" s="166"/>
    </row>
    <row r="18" spans="6:6" ht="12.6" hidden="1">
      <c r="F18" s="182" t="s">
        <v>244</v>
      </c>
    </row>
  </sheetData>
  <mergeCells count="10">
    <mergeCell ref="A12:H12"/>
    <mergeCell ref="A13:H13"/>
    <mergeCell ref="A14:H14"/>
    <mergeCell ref="B4:D4"/>
    <mergeCell ref="A5:H5"/>
    <mergeCell ref="A6:H6"/>
    <mergeCell ref="A7:A8"/>
    <mergeCell ref="B7:B8"/>
    <mergeCell ref="C7:E7"/>
    <mergeCell ref="F7:H7"/>
  </mergeCells>
  <phoneticPr fontId="8" type="noConversion"/>
  <hyperlinks>
    <hyperlink ref="I3" location="預告統計資料發布時間表!A1" display="回發布時間表" xr:uid="{6AC4A6BB-D7A9-4308-BE33-CBDE4D2EDCE9}"/>
  </hyperlinks>
  <printOptions horizontalCentered="1" verticalCentered="1"/>
  <pageMargins left="0.55118110236220474" right="0.55118110236220474" top="0.59055118110236227" bottom="0.59055118110236227" header="0.31496062992125984" footer="0.31496062992125984"/>
  <pageSetup paperSize="9" scale="81"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C533A3-8FB1-4EC8-8A2F-5DAA926FC231}">
  <dimension ref="A1:M135"/>
  <sheetViews>
    <sheetView showGridLines="0" zoomScaleNormal="100" workbookViewId="0">
      <pane xSplit="5" topLeftCell="F1" activePane="topRight" state="frozen"/>
      <selection activeCell="AJ20" sqref="AJ20:AO20"/>
      <selection pane="topRight" activeCell="L1" sqref="L1"/>
    </sheetView>
  </sheetViews>
  <sheetFormatPr defaultColWidth="9" defaultRowHeight="16.2"/>
  <cols>
    <col min="1" max="3" width="3" style="5" customWidth="1"/>
    <col min="4" max="4" width="17.44140625" style="5" customWidth="1"/>
    <col min="5" max="5" width="17.33203125" style="5" customWidth="1"/>
    <col min="6" max="6" width="18" style="51" customWidth="1"/>
    <col min="7" max="7" width="22.109375" style="51" customWidth="1"/>
    <col min="8" max="8" width="18" style="51" customWidth="1"/>
    <col min="9" max="9" width="22.109375" style="51" customWidth="1"/>
    <col min="10" max="10" width="17.88671875" style="51" customWidth="1"/>
    <col min="11" max="11" width="26.109375" style="51" customWidth="1"/>
    <col min="12" max="256" width="9" style="5"/>
    <col min="257" max="259" width="3" style="5" customWidth="1"/>
    <col min="260" max="260" width="17.44140625" style="5" customWidth="1"/>
    <col min="261" max="261" width="17.33203125" style="5" customWidth="1"/>
    <col min="262" max="262" width="18" style="5" customWidth="1"/>
    <col min="263" max="263" width="22.109375" style="5" customWidth="1"/>
    <col min="264" max="264" width="18" style="5" customWidth="1"/>
    <col min="265" max="265" width="22.109375" style="5" customWidth="1"/>
    <col min="266" max="266" width="17.88671875" style="5" customWidth="1"/>
    <col min="267" max="267" width="26.109375" style="5" customWidth="1"/>
    <col min="268" max="512" width="9" style="5"/>
    <col min="513" max="515" width="3" style="5" customWidth="1"/>
    <col min="516" max="516" width="17.44140625" style="5" customWidth="1"/>
    <col min="517" max="517" width="17.33203125" style="5" customWidth="1"/>
    <col min="518" max="518" width="18" style="5" customWidth="1"/>
    <col min="519" max="519" width="22.109375" style="5" customWidth="1"/>
    <col min="520" max="520" width="18" style="5" customWidth="1"/>
    <col min="521" max="521" width="22.109375" style="5" customWidth="1"/>
    <col min="522" max="522" width="17.88671875" style="5" customWidth="1"/>
    <col min="523" max="523" width="26.109375" style="5" customWidth="1"/>
    <col min="524" max="768" width="9" style="5"/>
    <col min="769" max="771" width="3" style="5" customWidth="1"/>
    <col min="772" max="772" width="17.44140625" style="5" customWidth="1"/>
    <col min="773" max="773" width="17.33203125" style="5" customWidth="1"/>
    <col min="774" max="774" width="18" style="5" customWidth="1"/>
    <col min="775" max="775" width="22.109375" style="5" customWidth="1"/>
    <col min="776" max="776" width="18" style="5" customWidth="1"/>
    <col min="777" max="777" width="22.109375" style="5" customWidth="1"/>
    <col min="778" max="778" width="17.88671875" style="5" customWidth="1"/>
    <col min="779" max="779" width="26.109375" style="5" customWidth="1"/>
    <col min="780" max="1024" width="9" style="5"/>
    <col min="1025" max="1027" width="3" style="5" customWidth="1"/>
    <col min="1028" max="1028" width="17.44140625" style="5" customWidth="1"/>
    <col min="1029" max="1029" width="17.33203125" style="5" customWidth="1"/>
    <col min="1030" max="1030" width="18" style="5" customWidth="1"/>
    <col min="1031" max="1031" width="22.109375" style="5" customWidth="1"/>
    <col min="1032" max="1032" width="18" style="5" customWidth="1"/>
    <col min="1033" max="1033" width="22.109375" style="5" customWidth="1"/>
    <col min="1034" max="1034" width="17.88671875" style="5" customWidth="1"/>
    <col min="1035" max="1035" width="26.109375" style="5" customWidth="1"/>
    <col min="1036" max="1280" width="9" style="5"/>
    <col min="1281" max="1283" width="3" style="5" customWidth="1"/>
    <col min="1284" max="1284" width="17.44140625" style="5" customWidth="1"/>
    <col min="1285" max="1285" width="17.33203125" style="5" customWidth="1"/>
    <col min="1286" max="1286" width="18" style="5" customWidth="1"/>
    <col min="1287" max="1287" width="22.109375" style="5" customWidth="1"/>
    <col min="1288" max="1288" width="18" style="5" customWidth="1"/>
    <col min="1289" max="1289" width="22.109375" style="5" customWidth="1"/>
    <col min="1290" max="1290" width="17.88671875" style="5" customWidth="1"/>
    <col min="1291" max="1291" width="26.109375" style="5" customWidth="1"/>
    <col min="1292" max="1536" width="9" style="5"/>
    <col min="1537" max="1539" width="3" style="5" customWidth="1"/>
    <col min="1540" max="1540" width="17.44140625" style="5" customWidth="1"/>
    <col min="1541" max="1541" width="17.33203125" style="5" customWidth="1"/>
    <col min="1542" max="1542" width="18" style="5" customWidth="1"/>
    <col min="1543" max="1543" width="22.109375" style="5" customWidth="1"/>
    <col min="1544" max="1544" width="18" style="5" customWidth="1"/>
    <col min="1545" max="1545" width="22.109375" style="5" customWidth="1"/>
    <col min="1546" max="1546" width="17.88671875" style="5" customWidth="1"/>
    <col min="1547" max="1547" width="26.109375" style="5" customWidth="1"/>
    <col min="1548" max="1792" width="9" style="5"/>
    <col min="1793" max="1795" width="3" style="5" customWidth="1"/>
    <col min="1796" max="1796" width="17.44140625" style="5" customWidth="1"/>
    <col min="1797" max="1797" width="17.33203125" style="5" customWidth="1"/>
    <col min="1798" max="1798" width="18" style="5" customWidth="1"/>
    <col min="1799" max="1799" width="22.109375" style="5" customWidth="1"/>
    <col min="1800" max="1800" width="18" style="5" customWidth="1"/>
    <col min="1801" max="1801" width="22.109375" style="5" customWidth="1"/>
    <col min="1802" max="1802" width="17.88671875" style="5" customWidth="1"/>
    <col min="1803" max="1803" width="26.109375" style="5" customWidth="1"/>
    <col min="1804" max="2048" width="9" style="5"/>
    <col min="2049" max="2051" width="3" style="5" customWidth="1"/>
    <col min="2052" max="2052" width="17.44140625" style="5" customWidth="1"/>
    <col min="2053" max="2053" width="17.33203125" style="5" customWidth="1"/>
    <col min="2054" max="2054" width="18" style="5" customWidth="1"/>
    <col min="2055" max="2055" width="22.109375" style="5" customWidth="1"/>
    <col min="2056" max="2056" width="18" style="5" customWidth="1"/>
    <col min="2057" max="2057" width="22.109375" style="5" customWidth="1"/>
    <col min="2058" max="2058" width="17.88671875" style="5" customWidth="1"/>
    <col min="2059" max="2059" width="26.109375" style="5" customWidth="1"/>
    <col min="2060" max="2304" width="9" style="5"/>
    <col min="2305" max="2307" width="3" style="5" customWidth="1"/>
    <col min="2308" max="2308" width="17.44140625" style="5" customWidth="1"/>
    <col min="2309" max="2309" width="17.33203125" style="5" customWidth="1"/>
    <col min="2310" max="2310" width="18" style="5" customWidth="1"/>
    <col min="2311" max="2311" width="22.109375" style="5" customWidth="1"/>
    <col min="2312" max="2312" width="18" style="5" customWidth="1"/>
    <col min="2313" max="2313" width="22.109375" style="5" customWidth="1"/>
    <col min="2314" max="2314" width="17.88671875" style="5" customWidth="1"/>
    <col min="2315" max="2315" width="26.109375" style="5" customWidth="1"/>
    <col min="2316" max="2560" width="9" style="5"/>
    <col min="2561" max="2563" width="3" style="5" customWidth="1"/>
    <col min="2564" max="2564" width="17.44140625" style="5" customWidth="1"/>
    <col min="2565" max="2565" width="17.33203125" style="5" customWidth="1"/>
    <col min="2566" max="2566" width="18" style="5" customWidth="1"/>
    <col min="2567" max="2567" width="22.109375" style="5" customWidth="1"/>
    <col min="2568" max="2568" width="18" style="5" customWidth="1"/>
    <col min="2569" max="2569" width="22.109375" style="5" customWidth="1"/>
    <col min="2570" max="2570" width="17.88671875" style="5" customWidth="1"/>
    <col min="2571" max="2571" width="26.109375" style="5" customWidth="1"/>
    <col min="2572" max="2816" width="9" style="5"/>
    <col min="2817" max="2819" width="3" style="5" customWidth="1"/>
    <col min="2820" max="2820" width="17.44140625" style="5" customWidth="1"/>
    <col min="2821" max="2821" width="17.33203125" style="5" customWidth="1"/>
    <col min="2822" max="2822" width="18" style="5" customWidth="1"/>
    <col min="2823" max="2823" width="22.109375" style="5" customWidth="1"/>
    <col min="2824" max="2824" width="18" style="5" customWidth="1"/>
    <col min="2825" max="2825" width="22.109375" style="5" customWidth="1"/>
    <col min="2826" max="2826" width="17.88671875" style="5" customWidth="1"/>
    <col min="2827" max="2827" width="26.109375" style="5" customWidth="1"/>
    <col min="2828" max="3072" width="9" style="5"/>
    <col min="3073" max="3075" width="3" style="5" customWidth="1"/>
    <col min="3076" max="3076" width="17.44140625" style="5" customWidth="1"/>
    <col min="3077" max="3077" width="17.33203125" style="5" customWidth="1"/>
    <col min="3078" max="3078" width="18" style="5" customWidth="1"/>
    <col min="3079" max="3079" width="22.109375" style="5" customWidth="1"/>
    <col min="3080" max="3080" width="18" style="5" customWidth="1"/>
    <col min="3081" max="3081" width="22.109375" style="5" customWidth="1"/>
    <col min="3082" max="3082" width="17.88671875" style="5" customWidth="1"/>
    <col min="3083" max="3083" width="26.109375" style="5" customWidth="1"/>
    <col min="3084" max="3328" width="9" style="5"/>
    <col min="3329" max="3331" width="3" style="5" customWidth="1"/>
    <col min="3332" max="3332" width="17.44140625" style="5" customWidth="1"/>
    <col min="3333" max="3333" width="17.33203125" style="5" customWidth="1"/>
    <col min="3334" max="3334" width="18" style="5" customWidth="1"/>
    <col min="3335" max="3335" width="22.109375" style="5" customWidth="1"/>
    <col min="3336" max="3336" width="18" style="5" customWidth="1"/>
    <col min="3337" max="3337" width="22.109375" style="5" customWidth="1"/>
    <col min="3338" max="3338" width="17.88671875" style="5" customWidth="1"/>
    <col min="3339" max="3339" width="26.109375" style="5" customWidth="1"/>
    <col min="3340" max="3584" width="9" style="5"/>
    <col min="3585" max="3587" width="3" style="5" customWidth="1"/>
    <col min="3588" max="3588" width="17.44140625" style="5" customWidth="1"/>
    <col min="3589" max="3589" width="17.33203125" style="5" customWidth="1"/>
    <col min="3590" max="3590" width="18" style="5" customWidth="1"/>
    <col min="3591" max="3591" width="22.109375" style="5" customWidth="1"/>
    <col min="3592" max="3592" width="18" style="5" customWidth="1"/>
    <col min="3593" max="3593" width="22.109375" style="5" customWidth="1"/>
    <col min="3594" max="3594" width="17.88671875" style="5" customWidth="1"/>
    <col min="3595" max="3595" width="26.109375" style="5" customWidth="1"/>
    <col min="3596" max="3840" width="9" style="5"/>
    <col min="3841" max="3843" width="3" style="5" customWidth="1"/>
    <col min="3844" max="3844" width="17.44140625" style="5" customWidth="1"/>
    <col min="3845" max="3845" width="17.33203125" style="5" customWidth="1"/>
    <col min="3846" max="3846" width="18" style="5" customWidth="1"/>
    <col min="3847" max="3847" width="22.109375" style="5" customWidth="1"/>
    <col min="3848" max="3848" width="18" style="5" customWidth="1"/>
    <col min="3849" max="3849" width="22.109375" style="5" customWidth="1"/>
    <col min="3850" max="3850" width="17.88671875" style="5" customWidth="1"/>
    <col min="3851" max="3851" width="26.109375" style="5" customWidth="1"/>
    <col min="3852" max="4096" width="9" style="5"/>
    <col min="4097" max="4099" width="3" style="5" customWidth="1"/>
    <col min="4100" max="4100" width="17.44140625" style="5" customWidth="1"/>
    <col min="4101" max="4101" width="17.33203125" style="5" customWidth="1"/>
    <col min="4102" max="4102" width="18" style="5" customWidth="1"/>
    <col min="4103" max="4103" width="22.109375" style="5" customWidth="1"/>
    <col min="4104" max="4104" width="18" style="5" customWidth="1"/>
    <col min="4105" max="4105" width="22.109375" style="5" customWidth="1"/>
    <col min="4106" max="4106" width="17.88671875" style="5" customWidth="1"/>
    <col min="4107" max="4107" width="26.109375" style="5" customWidth="1"/>
    <col min="4108" max="4352" width="9" style="5"/>
    <col min="4353" max="4355" width="3" style="5" customWidth="1"/>
    <col min="4356" max="4356" width="17.44140625" style="5" customWidth="1"/>
    <col min="4357" max="4357" width="17.33203125" style="5" customWidth="1"/>
    <col min="4358" max="4358" width="18" style="5" customWidth="1"/>
    <col min="4359" max="4359" width="22.109375" style="5" customWidth="1"/>
    <col min="4360" max="4360" width="18" style="5" customWidth="1"/>
    <col min="4361" max="4361" width="22.109375" style="5" customWidth="1"/>
    <col min="4362" max="4362" width="17.88671875" style="5" customWidth="1"/>
    <col min="4363" max="4363" width="26.109375" style="5" customWidth="1"/>
    <col min="4364" max="4608" width="9" style="5"/>
    <col min="4609" max="4611" width="3" style="5" customWidth="1"/>
    <col min="4612" max="4612" width="17.44140625" style="5" customWidth="1"/>
    <col min="4613" max="4613" width="17.33203125" style="5" customWidth="1"/>
    <col min="4614" max="4614" width="18" style="5" customWidth="1"/>
    <col min="4615" max="4615" width="22.109375" style="5" customWidth="1"/>
    <col min="4616" max="4616" width="18" style="5" customWidth="1"/>
    <col min="4617" max="4617" width="22.109375" style="5" customWidth="1"/>
    <col min="4618" max="4618" width="17.88671875" style="5" customWidth="1"/>
    <col min="4619" max="4619" width="26.109375" style="5" customWidth="1"/>
    <col min="4620" max="4864" width="9" style="5"/>
    <col min="4865" max="4867" width="3" style="5" customWidth="1"/>
    <col min="4868" max="4868" width="17.44140625" style="5" customWidth="1"/>
    <col min="4869" max="4869" width="17.33203125" style="5" customWidth="1"/>
    <col min="4870" max="4870" width="18" style="5" customWidth="1"/>
    <col min="4871" max="4871" width="22.109375" style="5" customWidth="1"/>
    <col min="4872" max="4872" width="18" style="5" customWidth="1"/>
    <col min="4873" max="4873" width="22.109375" style="5" customWidth="1"/>
    <col min="4874" max="4874" width="17.88671875" style="5" customWidth="1"/>
    <col min="4875" max="4875" width="26.109375" style="5" customWidth="1"/>
    <col min="4876" max="5120" width="9" style="5"/>
    <col min="5121" max="5123" width="3" style="5" customWidth="1"/>
    <col min="5124" max="5124" width="17.44140625" style="5" customWidth="1"/>
    <col min="5125" max="5125" width="17.33203125" style="5" customWidth="1"/>
    <col min="5126" max="5126" width="18" style="5" customWidth="1"/>
    <col min="5127" max="5127" width="22.109375" style="5" customWidth="1"/>
    <col min="5128" max="5128" width="18" style="5" customWidth="1"/>
    <col min="5129" max="5129" width="22.109375" style="5" customWidth="1"/>
    <col min="5130" max="5130" width="17.88671875" style="5" customWidth="1"/>
    <col min="5131" max="5131" width="26.109375" style="5" customWidth="1"/>
    <col min="5132" max="5376" width="9" style="5"/>
    <col min="5377" max="5379" width="3" style="5" customWidth="1"/>
    <col min="5380" max="5380" width="17.44140625" style="5" customWidth="1"/>
    <col min="5381" max="5381" width="17.33203125" style="5" customWidth="1"/>
    <col min="5382" max="5382" width="18" style="5" customWidth="1"/>
    <col min="5383" max="5383" width="22.109375" style="5" customWidth="1"/>
    <col min="5384" max="5384" width="18" style="5" customWidth="1"/>
    <col min="5385" max="5385" width="22.109375" style="5" customWidth="1"/>
    <col min="5386" max="5386" width="17.88671875" style="5" customWidth="1"/>
    <col min="5387" max="5387" width="26.109375" style="5" customWidth="1"/>
    <col min="5388" max="5632" width="9" style="5"/>
    <col min="5633" max="5635" width="3" style="5" customWidth="1"/>
    <col min="5636" max="5636" width="17.44140625" style="5" customWidth="1"/>
    <col min="5637" max="5637" width="17.33203125" style="5" customWidth="1"/>
    <col min="5638" max="5638" width="18" style="5" customWidth="1"/>
    <col min="5639" max="5639" width="22.109375" style="5" customWidth="1"/>
    <col min="5640" max="5640" width="18" style="5" customWidth="1"/>
    <col min="5641" max="5641" width="22.109375" style="5" customWidth="1"/>
    <col min="5642" max="5642" width="17.88671875" style="5" customWidth="1"/>
    <col min="5643" max="5643" width="26.109375" style="5" customWidth="1"/>
    <col min="5644" max="5888" width="9" style="5"/>
    <col min="5889" max="5891" width="3" style="5" customWidth="1"/>
    <col min="5892" max="5892" width="17.44140625" style="5" customWidth="1"/>
    <col min="5893" max="5893" width="17.33203125" style="5" customWidth="1"/>
    <col min="5894" max="5894" width="18" style="5" customWidth="1"/>
    <col min="5895" max="5895" width="22.109375" style="5" customWidth="1"/>
    <col min="5896" max="5896" width="18" style="5" customWidth="1"/>
    <col min="5897" max="5897" width="22.109375" style="5" customWidth="1"/>
    <col min="5898" max="5898" width="17.88671875" style="5" customWidth="1"/>
    <col min="5899" max="5899" width="26.109375" style="5" customWidth="1"/>
    <col min="5900" max="6144" width="9" style="5"/>
    <col min="6145" max="6147" width="3" style="5" customWidth="1"/>
    <col min="6148" max="6148" width="17.44140625" style="5" customWidth="1"/>
    <col min="6149" max="6149" width="17.33203125" style="5" customWidth="1"/>
    <col min="6150" max="6150" width="18" style="5" customWidth="1"/>
    <col min="6151" max="6151" width="22.109375" style="5" customWidth="1"/>
    <col min="6152" max="6152" width="18" style="5" customWidth="1"/>
    <col min="6153" max="6153" width="22.109375" style="5" customWidth="1"/>
    <col min="6154" max="6154" width="17.88671875" style="5" customWidth="1"/>
    <col min="6155" max="6155" width="26.109375" style="5" customWidth="1"/>
    <col min="6156" max="6400" width="9" style="5"/>
    <col min="6401" max="6403" width="3" style="5" customWidth="1"/>
    <col min="6404" max="6404" width="17.44140625" style="5" customWidth="1"/>
    <col min="6405" max="6405" width="17.33203125" style="5" customWidth="1"/>
    <col min="6406" max="6406" width="18" style="5" customWidth="1"/>
    <col min="6407" max="6407" width="22.109375" style="5" customWidth="1"/>
    <col min="6408" max="6408" width="18" style="5" customWidth="1"/>
    <col min="6409" max="6409" width="22.109375" style="5" customWidth="1"/>
    <col min="6410" max="6410" width="17.88671875" style="5" customWidth="1"/>
    <col min="6411" max="6411" width="26.109375" style="5" customWidth="1"/>
    <col min="6412" max="6656" width="9" style="5"/>
    <col min="6657" max="6659" width="3" style="5" customWidth="1"/>
    <col min="6660" max="6660" width="17.44140625" style="5" customWidth="1"/>
    <col min="6661" max="6661" width="17.33203125" style="5" customWidth="1"/>
    <col min="6662" max="6662" width="18" style="5" customWidth="1"/>
    <col min="6663" max="6663" width="22.109375" style="5" customWidth="1"/>
    <col min="6664" max="6664" width="18" style="5" customWidth="1"/>
    <col min="6665" max="6665" width="22.109375" style="5" customWidth="1"/>
    <col min="6666" max="6666" width="17.88671875" style="5" customWidth="1"/>
    <col min="6667" max="6667" width="26.109375" style="5" customWidth="1"/>
    <col min="6668" max="6912" width="9" style="5"/>
    <col min="6913" max="6915" width="3" style="5" customWidth="1"/>
    <col min="6916" max="6916" width="17.44140625" style="5" customWidth="1"/>
    <col min="6917" max="6917" width="17.33203125" style="5" customWidth="1"/>
    <col min="6918" max="6918" width="18" style="5" customWidth="1"/>
    <col min="6919" max="6919" width="22.109375" style="5" customWidth="1"/>
    <col min="6920" max="6920" width="18" style="5" customWidth="1"/>
    <col min="6921" max="6921" width="22.109375" style="5" customWidth="1"/>
    <col min="6922" max="6922" width="17.88671875" style="5" customWidth="1"/>
    <col min="6923" max="6923" width="26.109375" style="5" customWidth="1"/>
    <col min="6924" max="7168" width="9" style="5"/>
    <col min="7169" max="7171" width="3" style="5" customWidth="1"/>
    <col min="7172" max="7172" width="17.44140625" style="5" customWidth="1"/>
    <col min="7173" max="7173" width="17.33203125" style="5" customWidth="1"/>
    <col min="7174" max="7174" width="18" style="5" customWidth="1"/>
    <col min="7175" max="7175" width="22.109375" style="5" customWidth="1"/>
    <col min="7176" max="7176" width="18" style="5" customWidth="1"/>
    <col min="7177" max="7177" width="22.109375" style="5" customWidth="1"/>
    <col min="7178" max="7178" width="17.88671875" style="5" customWidth="1"/>
    <col min="7179" max="7179" width="26.109375" style="5" customWidth="1"/>
    <col min="7180" max="7424" width="9" style="5"/>
    <col min="7425" max="7427" width="3" style="5" customWidth="1"/>
    <col min="7428" max="7428" width="17.44140625" style="5" customWidth="1"/>
    <col min="7429" max="7429" width="17.33203125" style="5" customWidth="1"/>
    <col min="7430" max="7430" width="18" style="5" customWidth="1"/>
    <col min="7431" max="7431" width="22.109375" style="5" customWidth="1"/>
    <col min="7432" max="7432" width="18" style="5" customWidth="1"/>
    <col min="7433" max="7433" width="22.109375" style="5" customWidth="1"/>
    <col min="7434" max="7434" width="17.88671875" style="5" customWidth="1"/>
    <col min="7435" max="7435" width="26.109375" style="5" customWidth="1"/>
    <col min="7436" max="7680" width="9" style="5"/>
    <col min="7681" max="7683" width="3" style="5" customWidth="1"/>
    <col min="7684" max="7684" width="17.44140625" style="5" customWidth="1"/>
    <col min="7685" max="7685" width="17.33203125" style="5" customWidth="1"/>
    <col min="7686" max="7686" width="18" style="5" customWidth="1"/>
    <col min="7687" max="7687" width="22.109375" style="5" customWidth="1"/>
    <col min="7688" max="7688" width="18" style="5" customWidth="1"/>
    <col min="7689" max="7689" width="22.109375" style="5" customWidth="1"/>
    <col min="7690" max="7690" width="17.88671875" style="5" customWidth="1"/>
    <col min="7691" max="7691" width="26.109375" style="5" customWidth="1"/>
    <col min="7692" max="7936" width="9" style="5"/>
    <col min="7937" max="7939" width="3" style="5" customWidth="1"/>
    <col min="7940" max="7940" width="17.44140625" style="5" customWidth="1"/>
    <col min="7941" max="7941" width="17.33203125" style="5" customWidth="1"/>
    <col min="7942" max="7942" width="18" style="5" customWidth="1"/>
    <col min="7943" max="7943" width="22.109375" style="5" customWidth="1"/>
    <col min="7944" max="7944" width="18" style="5" customWidth="1"/>
    <col min="7945" max="7945" width="22.109375" style="5" customWidth="1"/>
    <col min="7946" max="7946" width="17.88671875" style="5" customWidth="1"/>
    <col min="7947" max="7947" width="26.109375" style="5" customWidth="1"/>
    <col min="7948" max="8192" width="9" style="5"/>
    <col min="8193" max="8195" width="3" style="5" customWidth="1"/>
    <col min="8196" max="8196" width="17.44140625" style="5" customWidth="1"/>
    <col min="8197" max="8197" width="17.33203125" style="5" customWidth="1"/>
    <col min="8198" max="8198" width="18" style="5" customWidth="1"/>
    <col min="8199" max="8199" width="22.109375" style="5" customWidth="1"/>
    <col min="8200" max="8200" width="18" style="5" customWidth="1"/>
    <col min="8201" max="8201" width="22.109375" style="5" customWidth="1"/>
    <col min="8202" max="8202" width="17.88671875" style="5" customWidth="1"/>
    <col min="8203" max="8203" width="26.109375" style="5" customWidth="1"/>
    <col min="8204" max="8448" width="9" style="5"/>
    <col min="8449" max="8451" width="3" style="5" customWidth="1"/>
    <col min="8452" max="8452" width="17.44140625" style="5" customWidth="1"/>
    <col min="8453" max="8453" width="17.33203125" style="5" customWidth="1"/>
    <col min="8454" max="8454" width="18" style="5" customWidth="1"/>
    <col min="8455" max="8455" width="22.109375" style="5" customWidth="1"/>
    <col min="8456" max="8456" width="18" style="5" customWidth="1"/>
    <col min="8457" max="8457" width="22.109375" style="5" customWidth="1"/>
    <col min="8458" max="8458" width="17.88671875" style="5" customWidth="1"/>
    <col min="8459" max="8459" width="26.109375" style="5" customWidth="1"/>
    <col min="8460" max="8704" width="9" style="5"/>
    <col min="8705" max="8707" width="3" style="5" customWidth="1"/>
    <col min="8708" max="8708" width="17.44140625" style="5" customWidth="1"/>
    <col min="8709" max="8709" width="17.33203125" style="5" customWidth="1"/>
    <col min="8710" max="8710" width="18" style="5" customWidth="1"/>
    <col min="8711" max="8711" width="22.109375" style="5" customWidth="1"/>
    <col min="8712" max="8712" width="18" style="5" customWidth="1"/>
    <col min="8713" max="8713" width="22.109375" style="5" customWidth="1"/>
    <col min="8714" max="8714" width="17.88671875" style="5" customWidth="1"/>
    <col min="8715" max="8715" width="26.109375" style="5" customWidth="1"/>
    <col min="8716" max="8960" width="9" style="5"/>
    <col min="8961" max="8963" width="3" style="5" customWidth="1"/>
    <col min="8964" max="8964" width="17.44140625" style="5" customWidth="1"/>
    <col min="8965" max="8965" width="17.33203125" style="5" customWidth="1"/>
    <col min="8966" max="8966" width="18" style="5" customWidth="1"/>
    <col min="8967" max="8967" width="22.109375" style="5" customWidth="1"/>
    <col min="8968" max="8968" width="18" style="5" customWidth="1"/>
    <col min="8969" max="8969" width="22.109375" style="5" customWidth="1"/>
    <col min="8970" max="8970" width="17.88671875" style="5" customWidth="1"/>
    <col min="8971" max="8971" width="26.109375" style="5" customWidth="1"/>
    <col min="8972" max="9216" width="9" style="5"/>
    <col min="9217" max="9219" width="3" style="5" customWidth="1"/>
    <col min="9220" max="9220" width="17.44140625" style="5" customWidth="1"/>
    <col min="9221" max="9221" width="17.33203125" style="5" customWidth="1"/>
    <col min="9222" max="9222" width="18" style="5" customWidth="1"/>
    <col min="9223" max="9223" width="22.109375" style="5" customWidth="1"/>
    <col min="9224" max="9224" width="18" style="5" customWidth="1"/>
    <col min="9225" max="9225" width="22.109375" style="5" customWidth="1"/>
    <col min="9226" max="9226" width="17.88671875" style="5" customWidth="1"/>
    <col min="9227" max="9227" width="26.109375" style="5" customWidth="1"/>
    <col min="9228" max="9472" width="9" style="5"/>
    <col min="9473" max="9475" width="3" style="5" customWidth="1"/>
    <col min="9476" max="9476" width="17.44140625" style="5" customWidth="1"/>
    <col min="9477" max="9477" width="17.33203125" style="5" customWidth="1"/>
    <col min="9478" max="9478" width="18" style="5" customWidth="1"/>
    <col min="9479" max="9479" width="22.109375" style="5" customWidth="1"/>
    <col min="9480" max="9480" width="18" style="5" customWidth="1"/>
    <col min="9481" max="9481" width="22.109375" style="5" customWidth="1"/>
    <col min="9482" max="9482" width="17.88671875" style="5" customWidth="1"/>
    <col min="9483" max="9483" width="26.109375" style="5" customWidth="1"/>
    <col min="9484" max="9728" width="9" style="5"/>
    <col min="9729" max="9731" width="3" style="5" customWidth="1"/>
    <col min="9732" max="9732" width="17.44140625" style="5" customWidth="1"/>
    <col min="9733" max="9733" width="17.33203125" style="5" customWidth="1"/>
    <col min="9734" max="9734" width="18" style="5" customWidth="1"/>
    <col min="9735" max="9735" width="22.109375" style="5" customWidth="1"/>
    <col min="9736" max="9736" width="18" style="5" customWidth="1"/>
    <col min="9737" max="9737" width="22.109375" style="5" customWidth="1"/>
    <col min="9738" max="9738" width="17.88671875" style="5" customWidth="1"/>
    <col min="9739" max="9739" width="26.109375" style="5" customWidth="1"/>
    <col min="9740" max="9984" width="9" style="5"/>
    <col min="9985" max="9987" width="3" style="5" customWidth="1"/>
    <col min="9988" max="9988" width="17.44140625" style="5" customWidth="1"/>
    <col min="9989" max="9989" width="17.33203125" style="5" customWidth="1"/>
    <col min="9990" max="9990" width="18" style="5" customWidth="1"/>
    <col min="9991" max="9991" width="22.109375" style="5" customWidth="1"/>
    <col min="9992" max="9992" width="18" style="5" customWidth="1"/>
    <col min="9993" max="9993" width="22.109375" style="5" customWidth="1"/>
    <col min="9994" max="9994" width="17.88671875" style="5" customWidth="1"/>
    <col min="9995" max="9995" width="26.109375" style="5" customWidth="1"/>
    <col min="9996" max="10240" width="9" style="5"/>
    <col min="10241" max="10243" width="3" style="5" customWidth="1"/>
    <col min="10244" max="10244" width="17.44140625" style="5" customWidth="1"/>
    <col min="10245" max="10245" width="17.33203125" style="5" customWidth="1"/>
    <col min="10246" max="10246" width="18" style="5" customWidth="1"/>
    <col min="10247" max="10247" width="22.109375" style="5" customWidth="1"/>
    <col min="10248" max="10248" width="18" style="5" customWidth="1"/>
    <col min="10249" max="10249" width="22.109375" style="5" customWidth="1"/>
    <col min="10250" max="10250" width="17.88671875" style="5" customWidth="1"/>
    <col min="10251" max="10251" width="26.109375" style="5" customWidth="1"/>
    <col min="10252" max="10496" width="9" style="5"/>
    <col min="10497" max="10499" width="3" style="5" customWidth="1"/>
    <col min="10500" max="10500" width="17.44140625" style="5" customWidth="1"/>
    <col min="10501" max="10501" width="17.33203125" style="5" customWidth="1"/>
    <col min="10502" max="10502" width="18" style="5" customWidth="1"/>
    <col min="10503" max="10503" width="22.109375" style="5" customWidth="1"/>
    <col min="10504" max="10504" width="18" style="5" customWidth="1"/>
    <col min="10505" max="10505" width="22.109375" style="5" customWidth="1"/>
    <col min="10506" max="10506" width="17.88671875" style="5" customWidth="1"/>
    <col min="10507" max="10507" width="26.109375" style="5" customWidth="1"/>
    <col min="10508" max="10752" width="9" style="5"/>
    <col min="10753" max="10755" width="3" style="5" customWidth="1"/>
    <col min="10756" max="10756" width="17.44140625" style="5" customWidth="1"/>
    <col min="10757" max="10757" width="17.33203125" style="5" customWidth="1"/>
    <col min="10758" max="10758" width="18" style="5" customWidth="1"/>
    <col min="10759" max="10759" width="22.109375" style="5" customWidth="1"/>
    <col min="10760" max="10760" width="18" style="5" customWidth="1"/>
    <col min="10761" max="10761" width="22.109375" style="5" customWidth="1"/>
    <col min="10762" max="10762" width="17.88671875" style="5" customWidth="1"/>
    <col min="10763" max="10763" width="26.109375" style="5" customWidth="1"/>
    <col min="10764" max="11008" width="9" style="5"/>
    <col min="11009" max="11011" width="3" style="5" customWidth="1"/>
    <col min="11012" max="11012" width="17.44140625" style="5" customWidth="1"/>
    <col min="11013" max="11013" width="17.33203125" style="5" customWidth="1"/>
    <col min="11014" max="11014" width="18" style="5" customWidth="1"/>
    <col min="11015" max="11015" width="22.109375" style="5" customWidth="1"/>
    <col min="11016" max="11016" width="18" style="5" customWidth="1"/>
    <col min="11017" max="11017" width="22.109375" style="5" customWidth="1"/>
    <col min="11018" max="11018" width="17.88671875" style="5" customWidth="1"/>
    <col min="11019" max="11019" width="26.109375" style="5" customWidth="1"/>
    <col min="11020" max="11264" width="9" style="5"/>
    <col min="11265" max="11267" width="3" style="5" customWidth="1"/>
    <col min="11268" max="11268" width="17.44140625" style="5" customWidth="1"/>
    <col min="11269" max="11269" width="17.33203125" style="5" customWidth="1"/>
    <col min="11270" max="11270" width="18" style="5" customWidth="1"/>
    <col min="11271" max="11271" width="22.109375" style="5" customWidth="1"/>
    <col min="11272" max="11272" width="18" style="5" customWidth="1"/>
    <col min="11273" max="11273" width="22.109375" style="5" customWidth="1"/>
    <col min="11274" max="11274" width="17.88671875" style="5" customWidth="1"/>
    <col min="11275" max="11275" width="26.109375" style="5" customWidth="1"/>
    <col min="11276" max="11520" width="9" style="5"/>
    <col min="11521" max="11523" width="3" style="5" customWidth="1"/>
    <col min="11524" max="11524" width="17.44140625" style="5" customWidth="1"/>
    <col min="11525" max="11525" width="17.33203125" style="5" customWidth="1"/>
    <col min="11526" max="11526" width="18" style="5" customWidth="1"/>
    <col min="11527" max="11527" width="22.109375" style="5" customWidth="1"/>
    <col min="11528" max="11528" width="18" style="5" customWidth="1"/>
    <col min="11529" max="11529" width="22.109375" style="5" customWidth="1"/>
    <col min="11530" max="11530" width="17.88671875" style="5" customWidth="1"/>
    <col min="11531" max="11531" width="26.109375" style="5" customWidth="1"/>
    <col min="11532" max="11776" width="9" style="5"/>
    <col min="11777" max="11779" width="3" style="5" customWidth="1"/>
    <col min="11780" max="11780" width="17.44140625" style="5" customWidth="1"/>
    <col min="11781" max="11781" width="17.33203125" style="5" customWidth="1"/>
    <col min="11782" max="11782" width="18" style="5" customWidth="1"/>
    <col min="11783" max="11783" width="22.109375" style="5" customWidth="1"/>
    <col min="11784" max="11784" width="18" style="5" customWidth="1"/>
    <col min="11785" max="11785" width="22.109375" style="5" customWidth="1"/>
    <col min="11786" max="11786" width="17.88671875" style="5" customWidth="1"/>
    <col min="11787" max="11787" width="26.109375" style="5" customWidth="1"/>
    <col min="11788" max="12032" width="9" style="5"/>
    <col min="12033" max="12035" width="3" style="5" customWidth="1"/>
    <col min="12036" max="12036" width="17.44140625" style="5" customWidth="1"/>
    <col min="12037" max="12037" width="17.33203125" style="5" customWidth="1"/>
    <col min="12038" max="12038" width="18" style="5" customWidth="1"/>
    <col min="12039" max="12039" width="22.109375" style="5" customWidth="1"/>
    <col min="12040" max="12040" width="18" style="5" customWidth="1"/>
    <col min="12041" max="12041" width="22.109375" style="5" customWidth="1"/>
    <col min="12042" max="12042" width="17.88671875" style="5" customWidth="1"/>
    <col min="12043" max="12043" width="26.109375" style="5" customWidth="1"/>
    <col min="12044" max="12288" width="9" style="5"/>
    <col min="12289" max="12291" width="3" style="5" customWidth="1"/>
    <col min="12292" max="12292" width="17.44140625" style="5" customWidth="1"/>
    <col min="12293" max="12293" width="17.33203125" style="5" customWidth="1"/>
    <col min="12294" max="12294" width="18" style="5" customWidth="1"/>
    <col min="12295" max="12295" width="22.109375" style="5" customWidth="1"/>
    <col min="12296" max="12296" width="18" style="5" customWidth="1"/>
    <col min="12297" max="12297" width="22.109375" style="5" customWidth="1"/>
    <col min="12298" max="12298" width="17.88671875" style="5" customWidth="1"/>
    <col min="12299" max="12299" width="26.109375" style="5" customWidth="1"/>
    <col min="12300" max="12544" width="9" style="5"/>
    <col min="12545" max="12547" width="3" style="5" customWidth="1"/>
    <col min="12548" max="12548" width="17.44140625" style="5" customWidth="1"/>
    <col min="12549" max="12549" width="17.33203125" style="5" customWidth="1"/>
    <col min="12550" max="12550" width="18" style="5" customWidth="1"/>
    <col min="12551" max="12551" width="22.109375" style="5" customWidth="1"/>
    <col min="12552" max="12552" width="18" style="5" customWidth="1"/>
    <col min="12553" max="12553" width="22.109375" style="5" customWidth="1"/>
    <col min="12554" max="12554" width="17.88671875" style="5" customWidth="1"/>
    <col min="12555" max="12555" width="26.109375" style="5" customWidth="1"/>
    <col min="12556" max="12800" width="9" style="5"/>
    <col min="12801" max="12803" width="3" style="5" customWidth="1"/>
    <col min="12804" max="12804" width="17.44140625" style="5" customWidth="1"/>
    <col min="12805" max="12805" width="17.33203125" style="5" customWidth="1"/>
    <col min="12806" max="12806" width="18" style="5" customWidth="1"/>
    <col min="12807" max="12807" width="22.109375" style="5" customWidth="1"/>
    <col min="12808" max="12808" width="18" style="5" customWidth="1"/>
    <col min="12809" max="12809" width="22.109375" style="5" customWidth="1"/>
    <col min="12810" max="12810" width="17.88671875" style="5" customWidth="1"/>
    <col min="12811" max="12811" width="26.109375" style="5" customWidth="1"/>
    <col min="12812" max="13056" width="9" style="5"/>
    <col min="13057" max="13059" width="3" style="5" customWidth="1"/>
    <col min="13060" max="13060" width="17.44140625" style="5" customWidth="1"/>
    <col min="13061" max="13061" width="17.33203125" style="5" customWidth="1"/>
    <col min="13062" max="13062" width="18" style="5" customWidth="1"/>
    <col min="13063" max="13063" width="22.109375" style="5" customWidth="1"/>
    <col min="13064" max="13064" width="18" style="5" customWidth="1"/>
    <col min="13065" max="13065" width="22.109375" style="5" customWidth="1"/>
    <col min="13066" max="13066" width="17.88671875" style="5" customWidth="1"/>
    <col min="13067" max="13067" width="26.109375" style="5" customWidth="1"/>
    <col min="13068" max="13312" width="9" style="5"/>
    <col min="13313" max="13315" width="3" style="5" customWidth="1"/>
    <col min="13316" max="13316" width="17.44140625" style="5" customWidth="1"/>
    <col min="13317" max="13317" width="17.33203125" style="5" customWidth="1"/>
    <col min="13318" max="13318" width="18" style="5" customWidth="1"/>
    <col min="13319" max="13319" width="22.109375" style="5" customWidth="1"/>
    <col min="13320" max="13320" width="18" style="5" customWidth="1"/>
    <col min="13321" max="13321" width="22.109375" style="5" customWidth="1"/>
    <col min="13322" max="13322" width="17.88671875" style="5" customWidth="1"/>
    <col min="13323" max="13323" width="26.109375" style="5" customWidth="1"/>
    <col min="13324" max="13568" width="9" style="5"/>
    <col min="13569" max="13571" width="3" style="5" customWidth="1"/>
    <col min="13572" max="13572" width="17.44140625" style="5" customWidth="1"/>
    <col min="13573" max="13573" width="17.33203125" style="5" customWidth="1"/>
    <col min="13574" max="13574" width="18" style="5" customWidth="1"/>
    <col min="13575" max="13575" width="22.109375" style="5" customWidth="1"/>
    <col min="13576" max="13576" width="18" style="5" customWidth="1"/>
    <col min="13577" max="13577" width="22.109375" style="5" customWidth="1"/>
    <col min="13578" max="13578" width="17.88671875" style="5" customWidth="1"/>
    <col min="13579" max="13579" width="26.109375" style="5" customWidth="1"/>
    <col min="13580" max="13824" width="9" style="5"/>
    <col min="13825" max="13827" width="3" style="5" customWidth="1"/>
    <col min="13828" max="13828" width="17.44140625" style="5" customWidth="1"/>
    <col min="13829" max="13829" width="17.33203125" style="5" customWidth="1"/>
    <col min="13830" max="13830" width="18" style="5" customWidth="1"/>
    <col min="13831" max="13831" width="22.109375" style="5" customWidth="1"/>
    <col min="13832" max="13832" width="18" style="5" customWidth="1"/>
    <col min="13833" max="13833" width="22.109375" style="5" customWidth="1"/>
    <col min="13834" max="13834" width="17.88671875" style="5" customWidth="1"/>
    <col min="13835" max="13835" width="26.109375" style="5" customWidth="1"/>
    <col min="13836" max="14080" width="9" style="5"/>
    <col min="14081" max="14083" width="3" style="5" customWidth="1"/>
    <col min="14084" max="14084" width="17.44140625" style="5" customWidth="1"/>
    <col min="14085" max="14085" width="17.33203125" style="5" customWidth="1"/>
    <col min="14086" max="14086" width="18" style="5" customWidth="1"/>
    <col min="14087" max="14087" width="22.109375" style="5" customWidth="1"/>
    <col min="14088" max="14088" width="18" style="5" customWidth="1"/>
    <col min="14089" max="14089" width="22.109375" style="5" customWidth="1"/>
    <col min="14090" max="14090" width="17.88671875" style="5" customWidth="1"/>
    <col min="14091" max="14091" width="26.109375" style="5" customWidth="1"/>
    <col min="14092" max="14336" width="9" style="5"/>
    <col min="14337" max="14339" width="3" style="5" customWidth="1"/>
    <col min="14340" max="14340" width="17.44140625" style="5" customWidth="1"/>
    <col min="14341" max="14341" width="17.33203125" style="5" customWidth="1"/>
    <col min="14342" max="14342" width="18" style="5" customWidth="1"/>
    <col min="14343" max="14343" width="22.109375" style="5" customWidth="1"/>
    <col min="14344" max="14344" width="18" style="5" customWidth="1"/>
    <col min="14345" max="14345" width="22.109375" style="5" customWidth="1"/>
    <col min="14346" max="14346" width="17.88671875" style="5" customWidth="1"/>
    <col min="14347" max="14347" width="26.109375" style="5" customWidth="1"/>
    <col min="14348" max="14592" width="9" style="5"/>
    <col min="14593" max="14595" width="3" style="5" customWidth="1"/>
    <col min="14596" max="14596" width="17.44140625" style="5" customWidth="1"/>
    <col min="14597" max="14597" width="17.33203125" style="5" customWidth="1"/>
    <col min="14598" max="14598" width="18" style="5" customWidth="1"/>
    <col min="14599" max="14599" width="22.109375" style="5" customWidth="1"/>
    <col min="14600" max="14600" width="18" style="5" customWidth="1"/>
    <col min="14601" max="14601" width="22.109375" style="5" customWidth="1"/>
    <col min="14602" max="14602" width="17.88671875" style="5" customWidth="1"/>
    <col min="14603" max="14603" width="26.109375" style="5" customWidth="1"/>
    <col min="14604" max="14848" width="9" style="5"/>
    <col min="14849" max="14851" width="3" style="5" customWidth="1"/>
    <col min="14852" max="14852" width="17.44140625" style="5" customWidth="1"/>
    <col min="14853" max="14853" width="17.33203125" style="5" customWidth="1"/>
    <col min="14854" max="14854" width="18" style="5" customWidth="1"/>
    <col min="14855" max="14855" width="22.109375" style="5" customWidth="1"/>
    <col min="14856" max="14856" width="18" style="5" customWidth="1"/>
    <col min="14857" max="14857" width="22.109375" style="5" customWidth="1"/>
    <col min="14858" max="14858" width="17.88671875" style="5" customWidth="1"/>
    <col min="14859" max="14859" width="26.109375" style="5" customWidth="1"/>
    <col min="14860" max="15104" width="9" style="5"/>
    <col min="15105" max="15107" width="3" style="5" customWidth="1"/>
    <col min="15108" max="15108" width="17.44140625" style="5" customWidth="1"/>
    <col min="15109" max="15109" width="17.33203125" style="5" customWidth="1"/>
    <col min="15110" max="15110" width="18" style="5" customWidth="1"/>
    <col min="15111" max="15111" width="22.109375" style="5" customWidth="1"/>
    <col min="15112" max="15112" width="18" style="5" customWidth="1"/>
    <col min="15113" max="15113" width="22.109375" style="5" customWidth="1"/>
    <col min="15114" max="15114" width="17.88671875" style="5" customWidth="1"/>
    <col min="15115" max="15115" width="26.109375" style="5" customWidth="1"/>
    <col min="15116" max="15360" width="9" style="5"/>
    <col min="15361" max="15363" width="3" style="5" customWidth="1"/>
    <col min="15364" max="15364" width="17.44140625" style="5" customWidth="1"/>
    <col min="15365" max="15365" width="17.33203125" style="5" customWidth="1"/>
    <col min="15366" max="15366" width="18" style="5" customWidth="1"/>
    <col min="15367" max="15367" width="22.109375" style="5" customWidth="1"/>
    <col min="15368" max="15368" width="18" style="5" customWidth="1"/>
    <col min="15369" max="15369" width="22.109375" style="5" customWidth="1"/>
    <col min="15370" max="15370" width="17.88671875" style="5" customWidth="1"/>
    <col min="15371" max="15371" width="26.109375" style="5" customWidth="1"/>
    <col min="15372" max="15616" width="9" style="5"/>
    <col min="15617" max="15619" width="3" style="5" customWidth="1"/>
    <col min="15620" max="15620" width="17.44140625" style="5" customWidth="1"/>
    <col min="15621" max="15621" width="17.33203125" style="5" customWidth="1"/>
    <col min="15622" max="15622" width="18" style="5" customWidth="1"/>
    <col min="15623" max="15623" width="22.109375" style="5" customWidth="1"/>
    <col min="15624" max="15624" width="18" style="5" customWidth="1"/>
    <col min="15625" max="15625" width="22.109375" style="5" customWidth="1"/>
    <col min="15626" max="15626" width="17.88671875" style="5" customWidth="1"/>
    <col min="15627" max="15627" width="26.109375" style="5" customWidth="1"/>
    <col min="15628" max="15872" width="9" style="5"/>
    <col min="15873" max="15875" width="3" style="5" customWidth="1"/>
    <col min="15876" max="15876" width="17.44140625" style="5" customWidth="1"/>
    <col min="15877" max="15877" width="17.33203125" style="5" customWidth="1"/>
    <col min="15878" max="15878" width="18" style="5" customWidth="1"/>
    <col min="15879" max="15879" width="22.109375" style="5" customWidth="1"/>
    <col min="15880" max="15880" width="18" style="5" customWidth="1"/>
    <col min="15881" max="15881" width="22.109375" style="5" customWidth="1"/>
    <col min="15882" max="15882" width="17.88671875" style="5" customWidth="1"/>
    <col min="15883" max="15883" width="26.109375" style="5" customWidth="1"/>
    <col min="15884" max="16128" width="9" style="5"/>
    <col min="16129" max="16131" width="3" style="5" customWidth="1"/>
    <col min="16132" max="16132" width="17.44140625" style="5" customWidth="1"/>
    <col min="16133" max="16133" width="17.33203125" style="5" customWidth="1"/>
    <col min="16134" max="16134" width="18" style="5" customWidth="1"/>
    <col min="16135" max="16135" width="22.109375" style="5" customWidth="1"/>
    <col min="16136" max="16136" width="18" style="5" customWidth="1"/>
    <col min="16137" max="16137" width="22.109375" style="5" customWidth="1"/>
    <col min="16138" max="16138" width="17.88671875" style="5" customWidth="1"/>
    <col min="16139" max="16139" width="26.109375" style="5" customWidth="1"/>
    <col min="16140" max="16384" width="9" style="5"/>
  </cols>
  <sheetData>
    <row r="1" spans="1:12" ht="21" customHeight="1">
      <c r="A1" s="1214" t="s">
        <v>6</v>
      </c>
      <c r="B1" s="1214"/>
      <c r="C1" s="1214"/>
      <c r="D1" s="1214"/>
      <c r="E1" s="1"/>
      <c r="F1" s="2"/>
      <c r="G1" s="2"/>
      <c r="H1" s="2"/>
      <c r="I1" s="2"/>
      <c r="J1" s="3" t="s">
        <v>7</v>
      </c>
      <c r="K1" s="4" t="s">
        <v>8</v>
      </c>
      <c r="L1" s="380" t="s">
        <v>9</v>
      </c>
    </row>
    <row r="2" spans="1:12" ht="21" customHeight="1">
      <c r="A2" s="1215" t="s">
        <v>10</v>
      </c>
      <c r="B2" s="1215"/>
      <c r="C2" s="1215"/>
      <c r="D2" s="1215"/>
      <c r="E2" s="6" t="s">
        <v>11</v>
      </c>
      <c r="F2" s="7"/>
      <c r="G2" s="7"/>
      <c r="H2" s="7"/>
      <c r="I2" s="7"/>
      <c r="J2" s="3" t="s">
        <v>12</v>
      </c>
      <c r="K2" s="8" t="s">
        <v>13</v>
      </c>
    </row>
    <row r="3" spans="1:12" ht="33">
      <c r="A3" s="1216" t="s">
        <v>14</v>
      </c>
      <c r="B3" s="1216"/>
      <c r="C3" s="1216"/>
      <c r="D3" s="1216"/>
      <c r="E3" s="1216"/>
      <c r="F3" s="1216"/>
      <c r="G3" s="1216"/>
      <c r="H3" s="1216"/>
      <c r="I3" s="1216"/>
      <c r="J3" s="1216"/>
      <c r="K3" s="1216"/>
    </row>
    <row r="4" spans="1:12" ht="27" customHeight="1">
      <c r="A4" s="9"/>
      <c r="B4" s="9"/>
      <c r="C4" s="9"/>
      <c r="D4" s="9"/>
      <c r="E4" s="9" t="s">
        <v>15</v>
      </c>
      <c r="F4" s="10"/>
      <c r="G4" s="11" t="s">
        <v>1262</v>
      </c>
      <c r="H4" s="2"/>
      <c r="I4" s="10"/>
      <c r="J4" s="10"/>
      <c r="K4" s="12" t="s">
        <v>16</v>
      </c>
    </row>
    <row r="5" spans="1:12" ht="23.25" customHeight="1">
      <c r="A5" s="1208" t="s">
        <v>17</v>
      </c>
      <c r="B5" s="1208"/>
      <c r="C5" s="1208"/>
      <c r="D5" s="1208"/>
      <c r="E5" s="1209"/>
      <c r="F5" s="1212" t="s">
        <v>18</v>
      </c>
      <c r="G5" s="1213"/>
      <c r="H5" s="14" t="s">
        <v>19</v>
      </c>
      <c r="I5" s="15" t="s">
        <v>20</v>
      </c>
      <c r="J5" s="14" t="s">
        <v>21</v>
      </c>
      <c r="K5" s="16" t="s">
        <v>22</v>
      </c>
    </row>
    <row r="6" spans="1:12" ht="23.25" customHeight="1">
      <c r="A6" s="1210"/>
      <c r="B6" s="1210"/>
      <c r="C6" s="1210"/>
      <c r="D6" s="1210"/>
      <c r="E6" s="1211"/>
      <c r="F6" s="3" t="s">
        <v>23</v>
      </c>
      <c r="G6" s="3" t="s">
        <v>24</v>
      </c>
      <c r="H6" s="3" t="s">
        <v>23</v>
      </c>
      <c r="I6" s="3" t="s">
        <v>24</v>
      </c>
      <c r="J6" s="3" t="s">
        <v>23</v>
      </c>
      <c r="K6" s="13" t="s">
        <v>24</v>
      </c>
    </row>
    <row r="7" spans="1:12" ht="19.5" customHeight="1">
      <c r="A7" s="1"/>
      <c r="B7" s="17" t="s">
        <v>25</v>
      </c>
      <c r="C7" s="1"/>
      <c r="D7" s="1"/>
      <c r="E7" s="1"/>
      <c r="F7" s="18">
        <f t="shared" ref="F7:G7" si="0">F8+F18+F19+F20+F21+F22+F25+F31+F34+F35+F36</f>
        <v>38892808</v>
      </c>
      <c r="G7" s="18">
        <f t="shared" si="0"/>
        <v>66254271</v>
      </c>
      <c r="H7" s="18">
        <f>H8+H18+H19+H20+H21+H22+H25+H31+H34+H35+H36</f>
        <v>29873941</v>
      </c>
      <c r="I7" s="18">
        <f t="shared" ref="I7:K7" si="1">I8+I18+I19+I20+I21+I22+I25+I31+I34+I35+I36</f>
        <v>57230892</v>
      </c>
      <c r="J7" s="18">
        <f t="shared" si="1"/>
        <v>9018867</v>
      </c>
      <c r="K7" s="19">
        <f t="shared" si="1"/>
        <v>9023379</v>
      </c>
    </row>
    <row r="8" spans="1:12" ht="19.5" customHeight="1">
      <c r="A8" s="20"/>
      <c r="B8" s="20"/>
      <c r="C8" s="21" t="s">
        <v>26</v>
      </c>
      <c r="D8" s="20"/>
      <c r="E8" s="20"/>
      <c r="F8" s="18">
        <f t="shared" ref="F8:G8" si="2">F9+F10+F11+F12+F13+F16+F17</f>
        <v>17923679</v>
      </c>
      <c r="G8" s="18">
        <f t="shared" si="2"/>
        <v>43204395</v>
      </c>
      <c r="H8" s="18">
        <f>H9+H10+H11+H12+H13+H16+H17</f>
        <v>17923679</v>
      </c>
      <c r="I8" s="18">
        <f t="shared" ref="I8:K8" si="3">I9+I10+I11+I12+I13+I16+I17</f>
        <v>43204395</v>
      </c>
      <c r="J8" s="18">
        <f t="shared" si="3"/>
        <v>0</v>
      </c>
      <c r="K8" s="19">
        <f t="shared" si="3"/>
        <v>0</v>
      </c>
    </row>
    <row r="9" spans="1:12" ht="19.5" customHeight="1">
      <c r="A9" s="20"/>
      <c r="B9" s="20"/>
      <c r="C9" s="21"/>
      <c r="D9" s="20" t="s">
        <v>27</v>
      </c>
      <c r="E9" s="1"/>
      <c r="F9" s="18">
        <f>H9+J9</f>
        <v>9553</v>
      </c>
      <c r="G9" s="18">
        <f>I9+K9</f>
        <v>61251</v>
      </c>
      <c r="H9" s="22">
        <v>9553</v>
      </c>
      <c r="I9" s="22">
        <f>'鄉庫收支月報表(115年2月)'!I9+'鄉庫收支月報表(115年3月)'!H9</f>
        <v>61251</v>
      </c>
      <c r="J9" s="22">
        <v>0</v>
      </c>
      <c r="K9" s="23">
        <f>'鄉庫收支月報表(115年2月)'!K9+J9</f>
        <v>0</v>
      </c>
    </row>
    <row r="10" spans="1:12" ht="19.5" customHeight="1">
      <c r="A10" s="20"/>
      <c r="B10" s="20"/>
      <c r="C10" s="21"/>
      <c r="D10" s="20" t="s">
        <v>28</v>
      </c>
      <c r="E10" s="20"/>
      <c r="F10" s="18">
        <f t="shared" ref="F10:G12" si="4">H10+J10</f>
        <v>35781</v>
      </c>
      <c r="G10" s="18">
        <f t="shared" si="4"/>
        <v>129752</v>
      </c>
      <c r="H10" s="22">
        <v>35781</v>
      </c>
      <c r="I10" s="22">
        <f>'鄉庫收支月報表(115年2月)'!I10+'鄉庫收支月報表(115年3月)'!H10</f>
        <v>129752</v>
      </c>
      <c r="J10" s="22">
        <v>0</v>
      </c>
      <c r="K10" s="23">
        <f>'鄉庫收支月報表(115年2月)'!K10+J10</f>
        <v>0</v>
      </c>
    </row>
    <row r="11" spans="1:12" ht="19.5" customHeight="1">
      <c r="A11" s="20"/>
      <c r="B11" s="20"/>
      <c r="C11" s="21"/>
      <c r="D11" s="20" t="s">
        <v>29</v>
      </c>
      <c r="E11" s="20"/>
      <c r="F11" s="18">
        <f t="shared" si="4"/>
        <v>1349</v>
      </c>
      <c r="G11" s="18">
        <f t="shared" si="4"/>
        <v>4819</v>
      </c>
      <c r="H11" s="22">
        <v>1349</v>
      </c>
      <c r="I11" s="22">
        <f>'鄉庫收支月報表(115年2月)'!I11+'鄉庫收支月報表(115年3月)'!H11</f>
        <v>4819</v>
      </c>
      <c r="J11" s="22">
        <v>0</v>
      </c>
      <c r="K11" s="23">
        <f>'鄉庫收支月報表(115年2月)'!K11+J11</f>
        <v>0</v>
      </c>
    </row>
    <row r="12" spans="1:12" ht="19.5" customHeight="1">
      <c r="A12" s="20"/>
      <c r="B12" s="20"/>
      <c r="C12" s="21"/>
      <c r="D12" s="20" t="s">
        <v>30</v>
      </c>
      <c r="E12" s="20"/>
      <c r="F12" s="18">
        <f t="shared" si="4"/>
        <v>0</v>
      </c>
      <c r="G12" s="18">
        <f t="shared" si="4"/>
        <v>194804</v>
      </c>
      <c r="H12" s="22">
        <v>0</v>
      </c>
      <c r="I12" s="22">
        <f>'鄉庫收支月報表(115年2月)'!I12+'鄉庫收支月報表(115年3月)'!H12</f>
        <v>194804</v>
      </c>
      <c r="J12" s="22">
        <v>0</v>
      </c>
      <c r="K12" s="23">
        <f>'鄉庫收支月報表(115年2月)'!K12+J12</f>
        <v>0</v>
      </c>
    </row>
    <row r="13" spans="1:12" ht="19.5" customHeight="1">
      <c r="A13" s="20"/>
      <c r="B13" s="20"/>
      <c r="C13" s="21"/>
      <c r="D13" s="20" t="s">
        <v>31</v>
      </c>
      <c r="E13" s="20"/>
      <c r="F13" s="18">
        <f>H13+J13</f>
        <v>11062</v>
      </c>
      <c r="G13" s="18">
        <f>I13+K13</f>
        <v>48594</v>
      </c>
      <c r="H13" s="18">
        <f>SUM(H14:H15)</f>
        <v>11062</v>
      </c>
      <c r="I13" s="18">
        <f t="shared" ref="I13:K13" si="5">SUM(I14:I15)</f>
        <v>48594</v>
      </c>
      <c r="J13" s="18">
        <f t="shared" si="5"/>
        <v>0</v>
      </c>
      <c r="K13" s="19">
        <f t="shared" si="5"/>
        <v>0</v>
      </c>
    </row>
    <row r="14" spans="1:12" ht="19.5" customHeight="1">
      <c r="A14" s="20"/>
      <c r="B14" s="20"/>
      <c r="C14" s="21"/>
      <c r="D14" s="20"/>
      <c r="E14" s="20" t="s">
        <v>32</v>
      </c>
      <c r="F14" s="18">
        <f t="shared" ref="F14:G28" si="6">H14+J14</f>
        <v>0</v>
      </c>
      <c r="G14" s="18">
        <f t="shared" si="6"/>
        <v>0</v>
      </c>
      <c r="H14" s="22">
        <v>0</v>
      </c>
      <c r="I14" s="22">
        <f>'鄉庫收支月報表(115年2月)'!I14+'鄉庫收支月報表(115年3月)'!H14</f>
        <v>0</v>
      </c>
      <c r="J14" s="22">
        <v>0</v>
      </c>
      <c r="K14" s="23">
        <f>'鄉庫收支月報表(115年2月)'!K14+J14</f>
        <v>0</v>
      </c>
    </row>
    <row r="15" spans="1:12" ht="19.5" customHeight="1">
      <c r="A15" s="20"/>
      <c r="B15" s="20"/>
      <c r="C15" s="21"/>
      <c r="D15" s="20"/>
      <c r="E15" s="20" t="s">
        <v>33</v>
      </c>
      <c r="F15" s="18">
        <f t="shared" si="6"/>
        <v>11062</v>
      </c>
      <c r="G15" s="18">
        <f t="shared" si="6"/>
        <v>48594</v>
      </c>
      <c r="H15" s="22">
        <v>11062</v>
      </c>
      <c r="I15" s="22">
        <f>'鄉庫收支月報表(115年2月)'!I15+'鄉庫收支月報表(115年3月)'!H15</f>
        <v>48594</v>
      </c>
      <c r="J15" s="22">
        <v>0</v>
      </c>
      <c r="K15" s="23">
        <f>'鄉庫收支月報表(115年2月)'!K15+J15</f>
        <v>0</v>
      </c>
    </row>
    <row r="16" spans="1:12" ht="19.5" customHeight="1">
      <c r="A16" s="20"/>
      <c r="B16" s="20"/>
      <c r="C16" s="21"/>
      <c r="D16" s="20" t="s">
        <v>34</v>
      </c>
      <c r="E16" s="20"/>
      <c r="F16" s="18">
        <f t="shared" si="6"/>
        <v>17865934</v>
      </c>
      <c r="G16" s="18">
        <f t="shared" si="6"/>
        <v>42765175</v>
      </c>
      <c r="H16" s="22">
        <v>17865934</v>
      </c>
      <c r="I16" s="22">
        <f>'鄉庫收支月報表(115年2月)'!I16+'鄉庫收支月報表(115年3月)'!H16</f>
        <v>42765175</v>
      </c>
      <c r="J16" s="22">
        <v>0</v>
      </c>
      <c r="K16" s="23">
        <f>'鄉庫收支月報表(115年2月)'!K16+J16</f>
        <v>0</v>
      </c>
    </row>
    <row r="17" spans="1:11" ht="19.5" customHeight="1">
      <c r="A17" s="20"/>
      <c r="B17" s="20"/>
      <c r="C17" s="21"/>
      <c r="D17" s="20" t="s">
        <v>35</v>
      </c>
      <c r="E17" s="20"/>
      <c r="F17" s="18">
        <f t="shared" si="6"/>
        <v>0</v>
      </c>
      <c r="G17" s="18">
        <f t="shared" si="6"/>
        <v>0</v>
      </c>
      <c r="H17" s="22">
        <v>0</v>
      </c>
      <c r="I17" s="22">
        <f>'鄉庫收支月報表(115年2月)'!I17+'鄉庫收支月報表(115年3月)'!H17</f>
        <v>0</v>
      </c>
      <c r="J17" s="22">
        <v>0</v>
      </c>
      <c r="K17" s="23">
        <f>'鄉庫收支月報表(115年2月)'!K17+J17</f>
        <v>0</v>
      </c>
    </row>
    <row r="18" spans="1:11" ht="19.5" customHeight="1">
      <c r="A18" s="20"/>
      <c r="B18" s="20"/>
      <c r="C18" s="24" t="s">
        <v>36</v>
      </c>
      <c r="D18" s="20"/>
      <c r="E18" s="20"/>
      <c r="F18" s="18">
        <f t="shared" si="6"/>
        <v>0</v>
      </c>
      <c r="G18" s="18">
        <f t="shared" si="6"/>
        <v>0</v>
      </c>
      <c r="H18" s="22">
        <v>0</v>
      </c>
      <c r="I18" s="22">
        <f>'鄉庫收支月報表(115年2月)'!I18+'鄉庫收支月報表(115年3月)'!H18</f>
        <v>0</v>
      </c>
      <c r="J18" s="22">
        <v>0</v>
      </c>
      <c r="K18" s="23">
        <f>'鄉庫收支月報表(115年2月)'!K18+J18</f>
        <v>0</v>
      </c>
    </row>
    <row r="19" spans="1:11" ht="19.5" customHeight="1">
      <c r="A19" s="20"/>
      <c r="B19" s="20"/>
      <c r="C19" s="24" t="s">
        <v>37</v>
      </c>
      <c r="D19" s="20"/>
      <c r="E19" s="20"/>
      <c r="F19" s="18">
        <f t="shared" si="6"/>
        <v>2836</v>
      </c>
      <c r="G19" s="18">
        <f t="shared" si="6"/>
        <v>3671</v>
      </c>
      <c r="H19" s="22">
        <v>2836</v>
      </c>
      <c r="I19" s="22">
        <f>'鄉庫收支月報表(115年2月)'!I19+'鄉庫收支月報表(115年3月)'!H19</f>
        <v>3671</v>
      </c>
      <c r="J19" s="22">
        <v>0</v>
      </c>
      <c r="K19" s="23">
        <f>'鄉庫收支月報表(115年2月)'!K19+J19</f>
        <v>0</v>
      </c>
    </row>
    <row r="20" spans="1:11" ht="19.5" customHeight="1">
      <c r="A20" s="20"/>
      <c r="B20" s="20"/>
      <c r="C20" s="24" t="s">
        <v>38</v>
      </c>
      <c r="D20" s="20"/>
      <c r="E20" s="20"/>
      <c r="F20" s="18">
        <f t="shared" si="6"/>
        <v>475183</v>
      </c>
      <c r="G20" s="18">
        <f t="shared" si="6"/>
        <v>1371923</v>
      </c>
      <c r="H20" s="22">
        <v>475183</v>
      </c>
      <c r="I20" s="22">
        <f>'鄉庫收支月報表(115年2月)'!I20+'鄉庫收支月報表(115年3月)'!H20</f>
        <v>1371923</v>
      </c>
      <c r="J20" s="22">
        <v>0</v>
      </c>
      <c r="K20" s="23">
        <f>'鄉庫收支月報表(115年2月)'!K20+J20</f>
        <v>0</v>
      </c>
    </row>
    <row r="21" spans="1:11" ht="19.5" customHeight="1">
      <c r="A21" s="20"/>
      <c r="B21" s="20"/>
      <c r="C21" s="24" t="s">
        <v>39</v>
      </c>
      <c r="D21" s="20"/>
      <c r="E21" s="20"/>
      <c r="F21" s="18">
        <f t="shared" si="6"/>
        <v>0</v>
      </c>
      <c r="G21" s="18">
        <f t="shared" si="6"/>
        <v>0</v>
      </c>
      <c r="H21" s="22">
        <v>0</v>
      </c>
      <c r="I21" s="22">
        <f>'鄉庫收支月報表(115年2月)'!I21+'鄉庫收支月報表(115年3月)'!H21</f>
        <v>0</v>
      </c>
      <c r="J21" s="22">
        <v>0</v>
      </c>
      <c r="K21" s="23">
        <f>'鄉庫收支月報表(115年2月)'!K21+J21</f>
        <v>0</v>
      </c>
    </row>
    <row r="22" spans="1:11" ht="19.5" customHeight="1">
      <c r="A22" s="20"/>
      <c r="B22" s="20"/>
      <c r="C22" s="24" t="s">
        <v>40</v>
      </c>
      <c r="D22" s="20"/>
      <c r="E22" s="20"/>
      <c r="F22" s="18">
        <f t="shared" si="6"/>
        <v>90313</v>
      </c>
      <c r="G22" s="18">
        <f t="shared" si="6"/>
        <v>286093</v>
      </c>
      <c r="H22" s="18">
        <f>SUM(H23:H24)</f>
        <v>90313</v>
      </c>
      <c r="I22" s="18">
        <f t="shared" ref="I22:K22" si="7">SUM(I23:I24)</f>
        <v>286093</v>
      </c>
      <c r="J22" s="18">
        <f t="shared" si="7"/>
        <v>0</v>
      </c>
      <c r="K22" s="19">
        <f t="shared" si="7"/>
        <v>0</v>
      </c>
    </row>
    <row r="23" spans="1:11" ht="19.5" customHeight="1">
      <c r="A23" s="20"/>
      <c r="B23" s="20"/>
      <c r="C23" s="1"/>
      <c r="D23" s="24" t="s">
        <v>41</v>
      </c>
      <c r="E23" s="20"/>
      <c r="F23" s="18">
        <f t="shared" si="6"/>
        <v>0</v>
      </c>
      <c r="G23" s="18">
        <f t="shared" si="6"/>
        <v>195780</v>
      </c>
      <c r="H23" s="22">
        <v>0</v>
      </c>
      <c r="I23" s="22">
        <f>'鄉庫收支月報表(115年2月)'!I23+'鄉庫收支月報表(115年3月)'!H23</f>
        <v>195780</v>
      </c>
      <c r="J23" s="22">
        <v>0</v>
      </c>
      <c r="K23" s="23">
        <f>'鄉庫收支月報表(115年2月)'!K23+J23</f>
        <v>0</v>
      </c>
    </row>
    <row r="24" spans="1:11" ht="19.5" customHeight="1">
      <c r="A24" s="20"/>
      <c r="B24" s="20"/>
      <c r="C24" s="20"/>
      <c r="D24" s="20" t="s">
        <v>42</v>
      </c>
      <c r="E24" s="20"/>
      <c r="F24" s="18">
        <f t="shared" si="6"/>
        <v>90313</v>
      </c>
      <c r="G24" s="18">
        <f t="shared" si="6"/>
        <v>90313</v>
      </c>
      <c r="H24" s="22">
        <v>90313</v>
      </c>
      <c r="I24" s="22">
        <f>'鄉庫收支月報表(115年2月)'!I24+'鄉庫收支月報表(115年3月)'!H24</f>
        <v>90313</v>
      </c>
      <c r="J24" s="22">
        <v>0</v>
      </c>
      <c r="K24" s="23">
        <f>'鄉庫收支月報表(115年2月)'!K24+J24</f>
        <v>0</v>
      </c>
    </row>
    <row r="25" spans="1:11" ht="19.5" customHeight="1">
      <c r="A25" s="20"/>
      <c r="B25" s="20"/>
      <c r="C25" s="20" t="s">
        <v>43</v>
      </c>
      <c r="D25" s="20"/>
      <c r="E25" s="20"/>
      <c r="F25" s="18">
        <f t="shared" si="6"/>
        <v>0</v>
      </c>
      <c r="G25" s="18">
        <f t="shared" si="6"/>
        <v>0</v>
      </c>
      <c r="H25" s="18">
        <f>SUM(H26:H28)</f>
        <v>0</v>
      </c>
      <c r="I25" s="18">
        <v>0</v>
      </c>
      <c r="J25" s="18">
        <v>0</v>
      </c>
      <c r="K25" s="19">
        <v>0</v>
      </c>
    </row>
    <row r="26" spans="1:11" ht="19.5" customHeight="1">
      <c r="A26" s="20"/>
      <c r="B26" s="20"/>
      <c r="C26" s="20"/>
      <c r="D26" s="20" t="s">
        <v>44</v>
      </c>
      <c r="E26" s="20"/>
      <c r="F26" s="18">
        <f t="shared" si="6"/>
        <v>0</v>
      </c>
      <c r="G26" s="18">
        <f t="shared" si="6"/>
        <v>0</v>
      </c>
      <c r="H26" s="22">
        <v>0</v>
      </c>
      <c r="I26" s="22">
        <f>'鄉庫收支月報表(115年2月)'!I26+'鄉庫收支月報表(115年3月)'!H26</f>
        <v>0</v>
      </c>
      <c r="J26" s="22">
        <v>0</v>
      </c>
      <c r="K26" s="23">
        <f>'鄉庫收支月報表(115年2月)'!K26+J26</f>
        <v>0</v>
      </c>
    </row>
    <row r="27" spans="1:11" ht="19.5" customHeight="1">
      <c r="A27" s="20"/>
      <c r="B27" s="20"/>
      <c r="C27" s="20"/>
      <c r="D27" s="20" t="s">
        <v>45</v>
      </c>
      <c r="E27" s="20"/>
      <c r="F27" s="18">
        <f t="shared" si="6"/>
        <v>0</v>
      </c>
      <c r="G27" s="18">
        <f t="shared" si="6"/>
        <v>0</v>
      </c>
      <c r="H27" s="22">
        <v>0</v>
      </c>
      <c r="I27" s="22">
        <f>'鄉庫收支月報表(115年2月)'!I27+'鄉庫收支月報表(115年3月)'!H27</f>
        <v>0</v>
      </c>
      <c r="J27" s="22">
        <v>0</v>
      </c>
      <c r="K27" s="23">
        <f>'鄉庫收支月報表(115年2月)'!K27+J27</f>
        <v>0</v>
      </c>
    </row>
    <row r="28" spans="1:11" ht="19.5" customHeight="1">
      <c r="A28" s="20"/>
      <c r="B28" s="20"/>
      <c r="C28" s="20"/>
      <c r="D28" s="20" t="s">
        <v>46</v>
      </c>
      <c r="E28" s="20"/>
      <c r="F28" s="18">
        <f t="shared" si="6"/>
        <v>0</v>
      </c>
      <c r="G28" s="18">
        <f t="shared" si="6"/>
        <v>0</v>
      </c>
      <c r="H28" s="22">
        <v>0</v>
      </c>
      <c r="I28" s="22">
        <f>'鄉庫收支月報表(115年2月)'!I28+'鄉庫收支月報表(115年3月)'!H28</f>
        <v>0</v>
      </c>
      <c r="J28" s="22">
        <v>0</v>
      </c>
      <c r="K28" s="23">
        <f>'鄉庫收支月報表(115年2月)'!K28+J28</f>
        <v>0</v>
      </c>
    </row>
    <row r="29" spans="1:11" ht="18.600000000000001" customHeight="1">
      <c r="A29" s="1208" t="s">
        <v>17</v>
      </c>
      <c r="B29" s="1208"/>
      <c r="C29" s="1208"/>
      <c r="D29" s="1208"/>
      <c r="E29" s="1209"/>
      <c r="F29" s="1212" t="s">
        <v>18</v>
      </c>
      <c r="G29" s="1213"/>
      <c r="H29" s="14" t="s">
        <v>19</v>
      </c>
      <c r="I29" s="15" t="s">
        <v>20</v>
      </c>
      <c r="J29" s="14" t="s">
        <v>21</v>
      </c>
      <c r="K29" s="16" t="s">
        <v>22</v>
      </c>
    </row>
    <row r="30" spans="1:11" ht="18.600000000000001" customHeight="1">
      <c r="A30" s="1210"/>
      <c r="B30" s="1210"/>
      <c r="C30" s="1210"/>
      <c r="D30" s="1210"/>
      <c r="E30" s="1211"/>
      <c r="F30" s="3" t="s">
        <v>23</v>
      </c>
      <c r="G30" s="3" t="s">
        <v>24</v>
      </c>
      <c r="H30" s="3" t="s">
        <v>23</v>
      </c>
      <c r="I30" s="3" t="s">
        <v>24</v>
      </c>
      <c r="J30" s="3" t="s">
        <v>23</v>
      </c>
      <c r="K30" s="13" t="s">
        <v>24</v>
      </c>
    </row>
    <row r="31" spans="1:11" ht="19.5" customHeight="1">
      <c r="A31" s="20"/>
      <c r="B31" s="20"/>
      <c r="C31" s="20" t="s">
        <v>47</v>
      </c>
      <c r="D31" s="20"/>
      <c r="E31" s="20"/>
      <c r="F31" s="18">
        <f>H31+J31</f>
        <v>20314897</v>
      </c>
      <c r="G31" s="18">
        <f>I31+K31</f>
        <v>21094897</v>
      </c>
      <c r="H31" s="18">
        <f>SUM(H32:H33)</f>
        <v>11296030</v>
      </c>
      <c r="I31" s="18">
        <f t="shared" ref="I31:K31" si="8">SUM(I32:I33)</f>
        <v>12076030</v>
      </c>
      <c r="J31" s="18">
        <f t="shared" si="8"/>
        <v>9018867</v>
      </c>
      <c r="K31" s="19">
        <f t="shared" si="8"/>
        <v>9018867</v>
      </c>
    </row>
    <row r="32" spans="1:11" ht="19.5" customHeight="1">
      <c r="A32" s="20"/>
      <c r="B32" s="20"/>
      <c r="C32" s="20"/>
      <c r="D32" s="20" t="s">
        <v>48</v>
      </c>
      <c r="E32" s="20"/>
      <c r="F32" s="18">
        <f t="shared" ref="F32:G42" si="9">H32+J32</f>
        <v>20314897</v>
      </c>
      <c r="G32" s="18">
        <f t="shared" si="9"/>
        <v>21094897</v>
      </c>
      <c r="H32" s="22">
        <v>11296030</v>
      </c>
      <c r="I32" s="22">
        <f>'鄉庫收支月報表(115年2月)'!I32+'鄉庫收支月報表(115年3月)'!H32</f>
        <v>12076030</v>
      </c>
      <c r="J32" s="22">
        <v>9018867</v>
      </c>
      <c r="K32" s="23">
        <f>'鄉庫收支月報表(115年2月)'!K32+J32</f>
        <v>9018867</v>
      </c>
    </row>
    <row r="33" spans="1:11" ht="19.5" customHeight="1">
      <c r="A33" s="20"/>
      <c r="B33" s="20"/>
      <c r="C33" s="20"/>
      <c r="D33" s="20" t="s">
        <v>49</v>
      </c>
      <c r="E33" s="20"/>
      <c r="F33" s="18">
        <f t="shared" si="9"/>
        <v>0</v>
      </c>
      <c r="G33" s="18">
        <f t="shared" si="9"/>
        <v>0</v>
      </c>
      <c r="H33" s="22">
        <v>0</v>
      </c>
      <c r="I33" s="22">
        <f>'鄉庫收支月報表(115年2月)'!I33+'鄉庫收支月報表(115年3月)'!H33</f>
        <v>0</v>
      </c>
      <c r="J33" s="22">
        <v>0</v>
      </c>
      <c r="K33" s="23">
        <f>'鄉庫收支月報表(115年2月)'!K33+J33</f>
        <v>0</v>
      </c>
    </row>
    <row r="34" spans="1:11" ht="19.5" customHeight="1">
      <c r="A34" s="20"/>
      <c r="B34" s="20"/>
      <c r="C34" s="20" t="s">
        <v>50</v>
      </c>
      <c r="D34" s="20"/>
      <c r="E34" s="20"/>
      <c r="F34" s="18">
        <f t="shared" si="9"/>
        <v>0</v>
      </c>
      <c r="G34" s="18">
        <f t="shared" si="9"/>
        <v>0</v>
      </c>
      <c r="H34" s="22">
        <v>0</v>
      </c>
      <c r="I34" s="22">
        <f>'鄉庫收支月報表(115年2月)'!I34+'鄉庫收支月報表(115年3月)'!H34</f>
        <v>0</v>
      </c>
      <c r="J34" s="22">
        <v>0</v>
      </c>
      <c r="K34" s="23">
        <f>'鄉庫收支月報表(115年2月)'!K34+J34</f>
        <v>0</v>
      </c>
    </row>
    <row r="35" spans="1:11" ht="19.5" customHeight="1">
      <c r="A35" s="20"/>
      <c r="B35" s="20"/>
      <c r="C35" s="20" t="s">
        <v>51</v>
      </c>
      <c r="D35" s="20"/>
      <c r="E35" s="20"/>
      <c r="F35" s="18">
        <f t="shared" si="9"/>
        <v>0</v>
      </c>
      <c r="G35" s="18">
        <f t="shared" si="9"/>
        <v>0</v>
      </c>
      <c r="H35" s="22">
        <v>0</v>
      </c>
      <c r="I35" s="22">
        <f>'鄉庫收支月報表(115年2月)'!I35+'鄉庫收支月報表(115年3月)'!H35</f>
        <v>0</v>
      </c>
      <c r="J35" s="22">
        <v>0</v>
      </c>
      <c r="K35" s="23">
        <f>'鄉庫收支月報表(115年2月)'!K35+J35</f>
        <v>0</v>
      </c>
    </row>
    <row r="36" spans="1:11" ht="19.5" customHeight="1">
      <c r="A36" s="20"/>
      <c r="B36" s="20"/>
      <c r="C36" s="20" t="s">
        <v>52</v>
      </c>
      <c r="D36" s="20"/>
      <c r="E36" s="20"/>
      <c r="F36" s="18">
        <f t="shared" si="9"/>
        <v>85900</v>
      </c>
      <c r="G36" s="18">
        <f t="shared" si="9"/>
        <v>293292</v>
      </c>
      <c r="H36" s="22">
        <v>85900</v>
      </c>
      <c r="I36" s="22">
        <f>'鄉庫收支月報表(115年2月)'!I36+'鄉庫收支月報表(115年3月)'!H36</f>
        <v>288780</v>
      </c>
      <c r="J36" s="22">
        <v>0</v>
      </c>
      <c r="K36" s="23">
        <f>'鄉庫收支月報表(115年2月)'!K36+J36</f>
        <v>4512</v>
      </c>
    </row>
    <row r="37" spans="1:11" ht="19.5" customHeight="1">
      <c r="A37" s="20"/>
      <c r="B37" s="20" t="s">
        <v>53</v>
      </c>
      <c r="C37" s="20"/>
      <c r="D37" s="20"/>
      <c r="E37" s="20"/>
      <c r="F37" s="18">
        <f t="shared" si="9"/>
        <v>0</v>
      </c>
      <c r="G37" s="18">
        <f t="shared" si="9"/>
        <v>0</v>
      </c>
      <c r="H37" s="18">
        <f>SUM(H38)</f>
        <v>0</v>
      </c>
      <c r="I37" s="18">
        <f t="shared" ref="I37:K37" si="10">SUM(I38)</f>
        <v>0</v>
      </c>
      <c r="J37" s="18">
        <f t="shared" si="10"/>
        <v>0</v>
      </c>
      <c r="K37" s="19">
        <f t="shared" si="10"/>
        <v>0</v>
      </c>
    </row>
    <row r="38" spans="1:11" ht="19.5" customHeight="1">
      <c r="A38" s="20"/>
      <c r="B38" s="20"/>
      <c r="C38" s="20" t="s">
        <v>54</v>
      </c>
      <c r="D38" s="20"/>
      <c r="E38" s="20"/>
      <c r="F38" s="18">
        <f t="shared" si="9"/>
        <v>0</v>
      </c>
      <c r="G38" s="18">
        <f t="shared" si="9"/>
        <v>0</v>
      </c>
      <c r="H38" s="18">
        <f>SUM(H39:H42)</f>
        <v>0</v>
      </c>
      <c r="I38" s="18">
        <f>SUM(I39:I42)</f>
        <v>0</v>
      </c>
      <c r="J38" s="18">
        <f t="shared" ref="J38:K38" si="11">SUM(J39:J42)</f>
        <v>0</v>
      </c>
      <c r="K38" s="19">
        <f t="shared" si="11"/>
        <v>0</v>
      </c>
    </row>
    <row r="39" spans="1:11" ht="19.5" customHeight="1">
      <c r="A39" s="20"/>
      <c r="B39" s="20"/>
      <c r="C39" s="20"/>
      <c r="D39" s="20" t="s">
        <v>55</v>
      </c>
      <c r="E39" s="20"/>
      <c r="F39" s="18">
        <f t="shared" si="9"/>
        <v>0</v>
      </c>
      <c r="G39" s="18">
        <f t="shared" si="9"/>
        <v>0</v>
      </c>
      <c r="H39" s="22">
        <v>0</v>
      </c>
      <c r="I39" s="22">
        <f>'鄉庫收支月報表(115年2月)'!I39+'鄉庫收支月報表(115年3月)'!H39</f>
        <v>0</v>
      </c>
      <c r="J39" s="22">
        <v>0</v>
      </c>
      <c r="K39" s="23">
        <f>'鄉庫收支月報表(115年2月)'!K39+J39</f>
        <v>0</v>
      </c>
    </row>
    <row r="40" spans="1:11" ht="19.5" customHeight="1">
      <c r="A40" s="20"/>
      <c r="B40" s="20"/>
      <c r="C40" s="20"/>
      <c r="D40" s="20" t="s">
        <v>56</v>
      </c>
      <c r="E40" s="20"/>
      <c r="F40" s="18">
        <f t="shared" si="9"/>
        <v>0</v>
      </c>
      <c r="G40" s="18">
        <f t="shared" si="9"/>
        <v>0</v>
      </c>
      <c r="H40" s="22">
        <v>0</v>
      </c>
      <c r="I40" s="22">
        <f>'鄉庫收支月報表(115年2月)'!I40+'鄉庫收支月報表(115年3月)'!H40</f>
        <v>0</v>
      </c>
      <c r="J40" s="22">
        <v>0</v>
      </c>
      <c r="K40" s="23">
        <f>'鄉庫收支月報表(115年2月)'!K40+J40</f>
        <v>0</v>
      </c>
    </row>
    <row r="41" spans="1:11" ht="19.5" customHeight="1">
      <c r="A41" s="20"/>
      <c r="B41" s="20"/>
      <c r="C41" s="20"/>
      <c r="D41" s="20" t="s">
        <v>57</v>
      </c>
      <c r="E41" s="20"/>
      <c r="F41" s="18">
        <f t="shared" si="9"/>
        <v>0</v>
      </c>
      <c r="G41" s="18">
        <f t="shared" si="9"/>
        <v>0</v>
      </c>
      <c r="H41" s="22">
        <v>0</v>
      </c>
      <c r="I41" s="22">
        <f>'鄉庫收支月報表(115年2月)'!I41+'鄉庫收支月報表(115年3月)'!H41</f>
        <v>0</v>
      </c>
      <c r="J41" s="22">
        <v>0</v>
      </c>
      <c r="K41" s="23">
        <f>'鄉庫收支月報表(115年2月)'!K41+J41</f>
        <v>0</v>
      </c>
    </row>
    <row r="42" spans="1:11" ht="19.5" customHeight="1">
      <c r="A42" s="20"/>
      <c r="B42" s="20"/>
      <c r="C42" s="20"/>
      <c r="D42" s="20" t="s">
        <v>42</v>
      </c>
      <c r="E42" s="20"/>
      <c r="F42" s="18">
        <f t="shared" si="9"/>
        <v>0</v>
      </c>
      <c r="G42" s="18">
        <f t="shared" si="9"/>
        <v>0</v>
      </c>
      <c r="H42" s="22"/>
      <c r="I42" s="22">
        <f>'鄉庫收支月報表(115年2月)'!I42+'鄉庫收支月報表(115年3月)'!H42</f>
        <v>0</v>
      </c>
      <c r="J42" s="22">
        <v>0</v>
      </c>
      <c r="K42" s="23">
        <f>'鄉庫收支月報表(115年2月)'!K42+J42</f>
        <v>0</v>
      </c>
    </row>
    <row r="43" spans="1:11" ht="19.5" customHeight="1">
      <c r="A43" s="20"/>
      <c r="B43" s="25" t="s">
        <v>58</v>
      </c>
      <c r="C43" s="20"/>
      <c r="D43" s="20"/>
      <c r="E43" s="20"/>
      <c r="F43" s="18">
        <f>F37+F7</f>
        <v>38892808</v>
      </c>
      <c r="G43" s="18">
        <f t="shared" ref="G43:K43" si="12">G37+G7</f>
        <v>66254271</v>
      </c>
      <c r="H43" s="18">
        <f t="shared" si="12"/>
        <v>29873941</v>
      </c>
      <c r="I43" s="18">
        <f t="shared" si="12"/>
        <v>57230892</v>
      </c>
      <c r="J43" s="18">
        <f t="shared" si="12"/>
        <v>9018867</v>
      </c>
      <c r="K43" s="19">
        <f t="shared" si="12"/>
        <v>9023379</v>
      </c>
    </row>
    <row r="44" spans="1:11" ht="19.5" customHeight="1">
      <c r="A44" s="20"/>
      <c r="B44" s="20" t="s">
        <v>59</v>
      </c>
      <c r="C44" s="20"/>
      <c r="D44" s="20"/>
      <c r="E44" s="20"/>
      <c r="F44" s="26">
        <v>0</v>
      </c>
      <c r="G44" s="22">
        <f>'鄉庫收支月報表(115年2月)'!G44+F44</f>
        <v>0</v>
      </c>
      <c r="H44" s="27"/>
      <c r="I44" s="28"/>
      <c r="J44" s="28"/>
      <c r="K44" s="29"/>
    </row>
    <row r="45" spans="1:11" ht="19.5" customHeight="1">
      <c r="A45" s="20"/>
      <c r="B45" s="20" t="s">
        <v>60</v>
      </c>
      <c r="C45" s="20"/>
      <c r="D45" s="20"/>
      <c r="E45" s="20"/>
      <c r="F45" s="26">
        <v>0</v>
      </c>
      <c r="G45" s="22">
        <f>'鄉庫收支月報表(115年2月)'!G45+F45</f>
        <v>0</v>
      </c>
      <c r="H45" s="30"/>
      <c r="I45" s="31"/>
      <c r="J45" s="31"/>
      <c r="K45" s="32"/>
    </row>
    <row r="46" spans="1:11" ht="19.5" customHeight="1">
      <c r="A46" s="20"/>
      <c r="B46" s="20" t="s">
        <v>61</v>
      </c>
      <c r="C46" s="20"/>
      <c r="D46" s="20"/>
      <c r="E46" s="20"/>
      <c r="F46" s="26">
        <v>0</v>
      </c>
      <c r="G46" s="22">
        <f>'鄉庫收支月報表(115年2月)'!G46+F46</f>
        <v>0</v>
      </c>
      <c r="H46" s="30"/>
      <c r="I46" s="31"/>
      <c r="J46" s="31"/>
      <c r="K46" s="32"/>
    </row>
    <row r="47" spans="1:11" ht="19.5" customHeight="1">
      <c r="A47" s="20"/>
      <c r="B47" s="20" t="s">
        <v>62</v>
      </c>
      <c r="C47" s="20"/>
      <c r="D47" s="20"/>
      <c r="E47" s="20"/>
      <c r="F47" s="26">
        <v>0</v>
      </c>
      <c r="G47" s="22">
        <f>'鄉庫收支月報表(115年2月)'!G47+F47</f>
        <v>0</v>
      </c>
      <c r="H47" s="33"/>
      <c r="I47" s="31"/>
      <c r="J47" s="31"/>
      <c r="K47" s="32"/>
    </row>
    <row r="48" spans="1:11" ht="19.5" customHeight="1">
      <c r="A48" s="20"/>
      <c r="B48" s="20" t="s">
        <v>63</v>
      </c>
      <c r="C48" s="20"/>
      <c r="D48" s="20"/>
      <c r="E48" s="20"/>
      <c r="F48" s="26">
        <v>0</v>
      </c>
      <c r="G48" s="22">
        <f>'鄉庫收支月報表(115年2月)'!G48+F48</f>
        <v>0</v>
      </c>
      <c r="H48" s="30"/>
      <c r="I48" s="31"/>
      <c r="J48" s="31"/>
      <c r="K48" s="32"/>
    </row>
    <row r="49" spans="1:11" ht="19.5" customHeight="1">
      <c r="A49" s="20" t="s">
        <v>64</v>
      </c>
      <c r="B49" s="20"/>
      <c r="C49" s="20"/>
      <c r="D49" s="20"/>
      <c r="E49" s="20"/>
      <c r="F49" s="26">
        <v>0</v>
      </c>
      <c r="G49" s="22">
        <f>'鄉庫收支月報表(115年2月)'!G49+F49</f>
        <v>0</v>
      </c>
      <c r="H49" s="30"/>
      <c r="I49" s="31"/>
      <c r="J49" s="31"/>
      <c r="K49" s="32"/>
    </row>
    <row r="50" spans="1:11" ht="19.5" customHeight="1">
      <c r="A50" s="20"/>
      <c r="B50" s="20" t="s">
        <v>65</v>
      </c>
      <c r="C50" s="20"/>
      <c r="D50" s="20"/>
      <c r="E50" s="20"/>
      <c r="F50" s="26">
        <v>0</v>
      </c>
      <c r="G50" s="22">
        <f>'鄉庫收支月報表(115年2月)'!G50+F50</f>
        <v>0</v>
      </c>
      <c r="H50" s="30"/>
      <c r="I50" s="31"/>
      <c r="J50" s="31"/>
      <c r="K50" s="32"/>
    </row>
    <row r="51" spans="1:11" ht="19.5" customHeight="1">
      <c r="A51" s="25" t="s">
        <v>66</v>
      </c>
      <c r="B51" s="20"/>
      <c r="C51" s="20"/>
      <c r="D51" s="20"/>
      <c r="E51" s="34"/>
      <c r="F51" s="18">
        <f>SUM(F43:F50)</f>
        <v>38892808</v>
      </c>
      <c r="G51" s="22"/>
      <c r="H51" s="30"/>
      <c r="I51" s="31"/>
      <c r="J51" s="31"/>
      <c r="K51" s="32"/>
    </row>
    <row r="52" spans="1:11" ht="19.5" customHeight="1">
      <c r="A52" s="25" t="s">
        <v>67</v>
      </c>
      <c r="B52" s="20"/>
      <c r="C52" s="20"/>
      <c r="D52" s="20"/>
      <c r="E52" s="35"/>
      <c r="F52" s="22">
        <f>'鄉庫收支月報表(115年2月)'!F128</f>
        <v>465778054</v>
      </c>
      <c r="G52" s="22"/>
      <c r="H52" s="30"/>
      <c r="I52" s="31"/>
      <c r="J52" s="31"/>
      <c r="K52" s="32"/>
    </row>
    <row r="53" spans="1:11" ht="19.5" customHeight="1">
      <c r="A53" s="25" t="s">
        <v>68</v>
      </c>
      <c r="B53" s="20"/>
      <c r="C53" s="20"/>
      <c r="D53" s="20"/>
      <c r="E53" s="35"/>
      <c r="F53" s="18">
        <f>SUM(F51:F52)</f>
        <v>504670862</v>
      </c>
      <c r="G53" s="22"/>
      <c r="H53" s="36"/>
      <c r="I53" s="37"/>
      <c r="J53" s="37"/>
      <c r="K53" s="38"/>
    </row>
    <row r="54" spans="1:11" ht="18.600000000000001" customHeight="1">
      <c r="A54" s="1208" t="s">
        <v>17</v>
      </c>
      <c r="B54" s="1208"/>
      <c r="C54" s="1208"/>
      <c r="D54" s="1208"/>
      <c r="E54" s="1209"/>
      <c r="F54" s="1222" t="s">
        <v>18</v>
      </c>
      <c r="G54" s="1223"/>
      <c r="H54" s="40" t="s">
        <v>19</v>
      </c>
      <c r="I54" s="41" t="s">
        <v>69</v>
      </c>
      <c r="J54" s="40" t="s">
        <v>21</v>
      </c>
      <c r="K54" s="42" t="s">
        <v>70</v>
      </c>
    </row>
    <row r="55" spans="1:11" ht="18.600000000000001" customHeight="1">
      <c r="A55" s="1210"/>
      <c r="B55" s="1210"/>
      <c r="C55" s="1210"/>
      <c r="D55" s="1210"/>
      <c r="E55" s="1211"/>
      <c r="F55" s="43" t="s">
        <v>23</v>
      </c>
      <c r="G55" s="43" t="s">
        <v>24</v>
      </c>
      <c r="H55" s="43" t="s">
        <v>23</v>
      </c>
      <c r="I55" s="43" t="s">
        <v>24</v>
      </c>
      <c r="J55" s="43" t="s">
        <v>23</v>
      </c>
      <c r="K55" s="39" t="s">
        <v>24</v>
      </c>
    </row>
    <row r="56" spans="1:11" ht="19.5" customHeight="1">
      <c r="A56" s="20"/>
      <c r="B56" s="21" t="s">
        <v>71</v>
      </c>
      <c r="C56" s="20"/>
      <c r="D56" s="20"/>
      <c r="E56" s="20"/>
      <c r="F56" s="18">
        <f>H56+J56</f>
        <v>9898923</v>
      </c>
      <c r="G56" s="18">
        <f>I56+K56</f>
        <v>49819921</v>
      </c>
      <c r="H56" s="18">
        <f>H57+H62+H66+H71+H77+H82+H85+H88</f>
        <v>9898923</v>
      </c>
      <c r="I56" s="18">
        <f t="shared" ref="I56:K56" si="13">I57+I62+I66+I71+I77+I82+I85+I88</f>
        <v>49819921</v>
      </c>
      <c r="J56" s="18">
        <f t="shared" si="13"/>
        <v>0</v>
      </c>
      <c r="K56" s="19">
        <f t="shared" si="13"/>
        <v>0</v>
      </c>
    </row>
    <row r="57" spans="1:11" ht="19.5" customHeight="1">
      <c r="A57" s="20"/>
      <c r="B57" s="20"/>
      <c r="C57" s="21" t="s">
        <v>72</v>
      </c>
      <c r="D57" s="20"/>
      <c r="E57" s="20"/>
      <c r="F57" s="18">
        <f t="shared" ref="F57:G79" si="14">H57+J57</f>
        <v>5488412</v>
      </c>
      <c r="G57" s="18">
        <f t="shared" si="14"/>
        <v>22245608</v>
      </c>
      <c r="H57" s="18">
        <f>SUM(H58:H61)</f>
        <v>5488412</v>
      </c>
      <c r="I57" s="18">
        <f t="shared" ref="I57:K57" si="15">SUM(I58:I61)</f>
        <v>22245608</v>
      </c>
      <c r="J57" s="18">
        <f t="shared" si="15"/>
        <v>0</v>
      </c>
      <c r="K57" s="19">
        <f t="shared" si="15"/>
        <v>0</v>
      </c>
    </row>
    <row r="58" spans="1:11" ht="19.5" customHeight="1">
      <c r="A58" s="20"/>
      <c r="B58" s="20"/>
      <c r="C58" s="21"/>
      <c r="D58" s="20" t="s">
        <v>73</v>
      </c>
      <c r="E58" s="20"/>
      <c r="F58" s="18">
        <f t="shared" si="14"/>
        <v>1220153</v>
      </c>
      <c r="G58" s="18">
        <f t="shared" si="14"/>
        <v>8321104</v>
      </c>
      <c r="H58" s="22">
        <v>1220153</v>
      </c>
      <c r="I58" s="22">
        <f>'鄉庫收支月報表(115年2月)'!I58+'鄉庫收支月報表(115年3月)'!H58</f>
        <v>8321104</v>
      </c>
      <c r="J58" s="22">
        <v>0</v>
      </c>
      <c r="K58" s="23">
        <f>'鄉庫收支月報表(115年2月)'!K58+J58</f>
        <v>0</v>
      </c>
    </row>
    <row r="59" spans="1:11" ht="19.5" customHeight="1">
      <c r="A59" s="20"/>
      <c r="B59" s="20"/>
      <c r="C59" s="21"/>
      <c r="D59" s="20" t="s">
        <v>74</v>
      </c>
      <c r="E59" s="20"/>
      <c r="F59" s="18">
        <f t="shared" si="14"/>
        <v>1580820</v>
      </c>
      <c r="G59" s="18">
        <f t="shared" si="14"/>
        <v>4593107</v>
      </c>
      <c r="H59" s="22">
        <v>1580820</v>
      </c>
      <c r="I59" s="22">
        <f>'鄉庫收支月報表(115年2月)'!I59+'鄉庫收支月報表(115年3月)'!H59</f>
        <v>4593107</v>
      </c>
      <c r="J59" s="22">
        <v>0</v>
      </c>
      <c r="K59" s="23">
        <f>'鄉庫收支月報表(115年2月)'!K59+J59</f>
        <v>0</v>
      </c>
    </row>
    <row r="60" spans="1:11" ht="19.5" customHeight="1">
      <c r="A60" s="20"/>
      <c r="B60" s="20"/>
      <c r="C60" s="21"/>
      <c r="D60" s="20" t="s">
        <v>75</v>
      </c>
      <c r="E60" s="20"/>
      <c r="F60" s="18">
        <f t="shared" si="14"/>
        <v>2680937</v>
      </c>
      <c r="G60" s="18">
        <f t="shared" si="14"/>
        <v>9269335</v>
      </c>
      <c r="H60" s="22">
        <v>2680937</v>
      </c>
      <c r="I60" s="22">
        <f>'鄉庫收支月報表(115年2月)'!I60+'鄉庫收支月報表(115年3月)'!H60</f>
        <v>9269335</v>
      </c>
      <c r="J60" s="22">
        <v>0</v>
      </c>
      <c r="K60" s="23">
        <f>'鄉庫收支月報表(115年2月)'!K60+J60</f>
        <v>0</v>
      </c>
    </row>
    <row r="61" spans="1:11" ht="19.5" customHeight="1">
      <c r="A61" s="20"/>
      <c r="B61" s="20"/>
      <c r="C61" s="21"/>
      <c r="D61" s="20" t="s">
        <v>76</v>
      </c>
      <c r="E61" s="20"/>
      <c r="F61" s="18">
        <f t="shared" si="14"/>
        <v>6502</v>
      </c>
      <c r="G61" s="18">
        <f t="shared" si="14"/>
        <v>62062</v>
      </c>
      <c r="H61" s="22">
        <v>6502</v>
      </c>
      <c r="I61" s="22">
        <f>'鄉庫收支月報表(115年2月)'!I61+'鄉庫收支月報表(115年3月)'!H61</f>
        <v>62062</v>
      </c>
      <c r="J61" s="22">
        <v>0</v>
      </c>
      <c r="K61" s="23">
        <f>'鄉庫收支月報表(115年2月)'!K61+J61</f>
        <v>0</v>
      </c>
    </row>
    <row r="62" spans="1:11" ht="19.5" customHeight="1">
      <c r="A62" s="20"/>
      <c r="B62" s="20"/>
      <c r="C62" s="21" t="s">
        <v>77</v>
      </c>
      <c r="D62" s="20"/>
      <c r="E62" s="20"/>
      <c r="F62" s="18">
        <f t="shared" si="14"/>
        <v>161048</v>
      </c>
      <c r="G62" s="18">
        <f t="shared" si="14"/>
        <v>547307</v>
      </c>
      <c r="H62" s="18">
        <f>SUM(H63:H65)</f>
        <v>161048</v>
      </c>
      <c r="I62" s="18">
        <f t="shared" ref="I62:K62" si="16">SUM(I63:I65)</f>
        <v>547307</v>
      </c>
      <c r="J62" s="18">
        <f t="shared" si="16"/>
        <v>0</v>
      </c>
      <c r="K62" s="19">
        <f t="shared" si="16"/>
        <v>0</v>
      </c>
    </row>
    <row r="63" spans="1:11" ht="19.5" customHeight="1">
      <c r="A63" s="20"/>
      <c r="B63" s="20"/>
      <c r="C63" s="21"/>
      <c r="D63" s="20" t="s">
        <v>78</v>
      </c>
      <c r="E63" s="20"/>
      <c r="F63" s="18">
        <f t="shared" si="14"/>
        <v>0</v>
      </c>
      <c r="G63" s="18">
        <f t="shared" si="14"/>
        <v>0</v>
      </c>
      <c r="H63" s="22">
        <v>0</v>
      </c>
      <c r="I63" s="22">
        <f>'鄉庫收支月報表(115年2月)'!I63+'鄉庫收支月報表(115年3月)'!H63</f>
        <v>0</v>
      </c>
      <c r="J63" s="22">
        <v>0</v>
      </c>
      <c r="K63" s="23">
        <f>'鄉庫收支月報表(115年2月)'!K63+J63</f>
        <v>0</v>
      </c>
    </row>
    <row r="64" spans="1:11" ht="19.5" customHeight="1">
      <c r="A64" s="20"/>
      <c r="B64" s="20"/>
      <c r="C64" s="21"/>
      <c r="D64" s="20" t="s">
        <v>79</v>
      </c>
      <c r="E64" s="20"/>
      <c r="F64" s="18">
        <f t="shared" si="14"/>
        <v>0</v>
      </c>
      <c r="G64" s="18">
        <f t="shared" si="14"/>
        <v>0</v>
      </c>
      <c r="H64" s="22">
        <v>0</v>
      </c>
      <c r="I64" s="22">
        <f>'鄉庫收支月報表(115年2月)'!I64+'鄉庫收支月報表(115年3月)'!H64</f>
        <v>0</v>
      </c>
      <c r="J64" s="22">
        <v>0</v>
      </c>
      <c r="K64" s="23">
        <f>'鄉庫收支月報表(115年2月)'!K64+J64</f>
        <v>0</v>
      </c>
    </row>
    <row r="65" spans="1:13" ht="19.5" customHeight="1">
      <c r="A65" s="20"/>
      <c r="B65" s="20"/>
      <c r="C65" s="21"/>
      <c r="D65" s="20" t="s">
        <v>80</v>
      </c>
      <c r="E65" s="20"/>
      <c r="F65" s="18">
        <f t="shared" si="14"/>
        <v>161048</v>
      </c>
      <c r="G65" s="18">
        <f t="shared" si="14"/>
        <v>547307</v>
      </c>
      <c r="H65" s="22">
        <v>161048</v>
      </c>
      <c r="I65" s="22">
        <f>'鄉庫收支月報表(115年2月)'!I65+'鄉庫收支月報表(115年3月)'!H65</f>
        <v>547307</v>
      </c>
      <c r="J65" s="22">
        <v>0</v>
      </c>
      <c r="K65" s="23">
        <f>'鄉庫收支月報表(115年2月)'!K65+J65</f>
        <v>0</v>
      </c>
    </row>
    <row r="66" spans="1:13" ht="19.5" customHeight="1">
      <c r="A66" s="20"/>
      <c r="B66" s="20"/>
      <c r="C66" s="21" t="s">
        <v>81</v>
      </c>
      <c r="D66" s="20"/>
      <c r="E66" s="20"/>
      <c r="F66" s="18">
        <f t="shared" si="14"/>
        <v>1678259</v>
      </c>
      <c r="G66" s="18">
        <f t="shared" si="14"/>
        <v>3745013</v>
      </c>
      <c r="H66" s="18">
        <f>SUM(H67:H70)</f>
        <v>1678259</v>
      </c>
      <c r="I66" s="18">
        <f t="shared" ref="I66:K66" si="17">SUM(I67:I70)</f>
        <v>3745013</v>
      </c>
      <c r="J66" s="18">
        <f t="shared" si="17"/>
        <v>0</v>
      </c>
      <c r="K66" s="19">
        <f t="shared" si="17"/>
        <v>0</v>
      </c>
    </row>
    <row r="67" spans="1:13" ht="19.5" customHeight="1">
      <c r="A67" s="20"/>
      <c r="B67" s="20"/>
      <c r="C67" s="21"/>
      <c r="D67" s="20" t="s">
        <v>82</v>
      </c>
      <c r="E67" s="20"/>
      <c r="F67" s="18">
        <f t="shared" si="14"/>
        <v>679149</v>
      </c>
      <c r="G67" s="18">
        <f t="shared" si="14"/>
        <v>1831452</v>
      </c>
      <c r="H67" s="22">
        <v>679149</v>
      </c>
      <c r="I67" s="22">
        <f>'鄉庫收支月報表(115年2月)'!I67+'鄉庫收支月報表(115年3月)'!H67</f>
        <v>1831452</v>
      </c>
      <c r="J67" s="22">
        <v>0</v>
      </c>
      <c r="K67" s="23">
        <f>'鄉庫收支月報表(115年2月)'!K67+J67</f>
        <v>0</v>
      </c>
    </row>
    <row r="68" spans="1:13" ht="19.5" customHeight="1">
      <c r="A68" s="20"/>
      <c r="B68" s="20"/>
      <c r="C68" s="21"/>
      <c r="D68" s="20" t="s">
        <v>83</v>
      </c>
      <c r="E68" s="20"/>
      <c r="F68" s="18">
        <f t="shared" si="14"/>
        <v>0</v>
      </c>
      <c r="G68" s="18">
        <f t="shared" si="14"/>
        <v>0</v>
      </c>
      <c r="H68" s="22">
        <v>0</v>
      </c>
      <c r="I68" s="22">
        <f>'鄉庫收支月報表(115年2月)'!I68+'鄉庫收支月報表(115年3月)'!H68</f>
        <v>0</v>
      </c>
      <c r="J68" s="22">
        <v>0</v>
      </c>
      <c r="K68" s="23">
        <f>'鄉庫收支月報表(115年2月)'!K68+J68</f>
        <v>0</v>
      </c>
    </row>
    <row r="69" spans="1:13" ht="19.5" customHeight="1">
      <c r="A69" s="20"/>
      <c r="B69" s="20"/>
      <c r="C69" s="21"/>
      <c r="D69" s="20" t="s">
        <v>84</v>
      </c>
      <c r="E69" s="20"/>
      <c r="F69" s="18">
        <f t="shared" si="14"/>
        <v>0</v>
      </c>
      <c r="G69" s="18">
        <f t="shared" si="14"/>
        <v>0</v>
      </c>
      <c r="H69" s="22">
        <v>0</v>
      </c>
      <c r="I69" s="22">
        <f>'鄉庫收支月報表(115年2月)'!I69+'鄉庫收支月報表(115年3月)'!H69</f>
        <v>0</v>
      </c>
      <c r="J69" s="22">
        <v>0</v>
      </c>
      <c r="K69" s="23">
        <f>'鄉庫收支月報表(115年2月)'!K69+J69</f>
        <v>0</v>
      </c>
    </row>
    <row r="70" spans="1:13" ht="19.5" customHeight="1">
      <c r="A70" s="20"/>
      <c r="B70" s="20"/>
      <c r="C70" s="21"/>
      <c r="D70" s="20" t="s">
        <v>85</v>
      </c>
      <c r="E70" s="20"/>
      <c r="F70" s="18">
        <f t="shared" si="14"/>
        <v>999110</v>
      </c>
      <c r="G70" s="18">
        <f t="shared" si="14"/>
        <v>1913561</v>
      </c>
      <c r="H70" s="22">
        <v>999110</v>
      </c>
      <c r="I70" s="22">
        <f>'鄉庫收支月報表(115年2月)'!I70+'鄉庫收支月報表(115年3月)'!H70</f>
        <v>1913561</v>
      </c>
      <c r="J70" s="22">
        <v>0</v>
      </c>
      <c r="K70" s="23">
        <f>'鄉庫收支月報表(115年2月)'!K70+J70</f>
        <v>0</v>
      </c>
    </row>
    <row r="71" spans="1:13" ht="19.5" customHeight="1">
      <c r="A71" s="20"/>
      <c r="B71" s="20"/>
      <c r="C71" s="21" t="s">
        <v>86</v>
      </c>
      <c r="D71" s="20"/>
      <c r="E71" s="20"/>
      <c r="F71" s="18">
        <f t="shared" si="14"/>
        <v>600925</v>
      </c>
      <c r="G71" s="18">
        <f t="shared" si="14"/>
        <v>2368161</v>
      </c>
      <c r="H71" s="18">
        <f>SUM(H72:H76)</f>
        <v>600925</v>
      </c>
      <c r="I71" s="18">
        <f t="shared" ref="I71:K71" si="18">SUM(I72:I76)</f>
        <v>2368161</v>
      </c>
      <c r="J71" s="18">
        <f t="shared" si="18"/>
        <v>0</v>
      </c>
      <c r="K71" s="19">
        <f t="shared" si="18"/>
        <v>0</v>
      </c>
    </row>
    <row r="72" spans="1:13" ht="19.5" customHeight="1">
      <c r="A72" s="20"/>
      <c r="B72" s="20"/>
      <c r="C72" s="21"/>
      <c r="D72" s="20" t="s">
        <v>87</v>
      </c>
      <c r="E72" s="20"/>
      <c r="F72" s="18">
        <f t="shared" si="14"/>
        <v>40427</v>
      </c>
      <c r="G72" s="18">
        <f t="shared" si="14"/>
        <v>129560</v>
      </c>
      <c r="H72" s="22">
        <v>40427</v>
      </c>
      <c r="I72" s="22">
        <f>'鄉庫收支月報表(115年2月)'!I72+'鄉庫收支月報表(115年3月)'!H72</f>
        <v>129560</v>
      </c>
      <c r="J72" s="22">
        <v>0</v>
      </c>
      <c r="K72" s="23">
        <f>'鄉庫收支月報表(115年2月)'!K72+J72</f>
        <v>0</v>
      </c>
    </row>
    <row r="73" spans="1:13" ht="19.5" customHeight="1">
      <c r="A73" s="20"/>
      <c r="B73" s="20"/>
      <c r="C73" s="21"/>
      <c r="D73" s="20" t="s">
        <v>88</v>
      </c>
      <c r="E73" s="20"/>
      <c r="F73" s="18">
        <f t="shared" si="14"/>
        <v>0</v>
      </c>
      <c r="G73" s="18">
        <f t="shared" si="14"/>
        <v>0</v>
      </c>
      <c r="H73" s="22">
        <v>0</v>
      </c>
      <c r="I73" s="22">
        <f>'鄉庫收支月報表(115年2月)'!I73+'鄉庫收支月報表(115年3月)'!H73</f>
        <v>0</v>
      </c>
      <c r="J73" s="22">
        <v>0</v>
      </c>
      <c r="K73" s="23">
        <f>'鄉庫收支月報表(115年2月)'!K73+J73</f>
        <v>0</v>
      </c>
    </row>
    <row r="74" spans="1:13" ht="19.5" customHeight="1">
      <c r="A74" s="20"/>
      <c r="B74" s="20"/>
      <c r="C74" s="21"/>
      <c r="D74" s="20" t="s">
        <v>89</v>
      </c>
      <c r="E74" s="20"/>
      <c r="F74" s="18">
        <f t="shared" si="14"/>
        <v>560498</v>
      </c>
      <c r="G74" s="18">
        <f t="shared" si="14"/>
        <v>2238601</v>
      </c>
      <c r="H74" s="22">
        <v>560498</v>
      </c>
      <c r="I74" s="22">
        <f>'鄉庫收支月報表(115年2月)'!I74+'鄉庫收支月報表(115年3月)'!H74</f>
        <v>2238601</v>
      </c>
      <c r="J74" s="22">
        <v>0</v>
      </c>
      <c r="K74" s="23">
        <f>'鄉庫收支月報表(115年2月)'!K74+J74</f>
        <v>0</v>
      </c>
    </row>
    <row r="75" spans="1:13" ht="19.5" customHeight="1">
      <c r="A75" s="20"/>
      <c r="B75" s="20"/>
      <c r="C75" s="21"/>
      <c r="D75" s="20" t="s">
        <v>90</v>
      </c>
      <c r="E75" s="20"/>
      <c r="F75" s="18">
        <f t="shared" si="14"/>
        <v>0</v>
      </c>
      <c r="G75" s="18">
        <f t="shared" si="14"/>
        <v>0</v>
      </c>
      <c r="H75" s="22">
        <v>0</v>
      </c>
      <c r="I75" s="22">
        <f>'鄉庫收支月報表(115年2月)'!I75+'鄉庫收支月報表(115年3月)'!H75</f>
        <v>0</v>
      </c>
      <c r="J75" s="22">
        <v>0</v>
      </c>
      <c r="K75" s="23">
        <f>'鄉庫收支月報表(115年2月)'!K75+J75</f>
        <v>0</v>
      </c>
    </row>
    <row r="76" spans="1:13" ht="19.5" customHeight="1">
      <c r="A76" s="20"/>
      <c r="B76" s="20"/>
      <c r="C76" s="21"/>
      <c r="D76" s="20" t="s">
        <v>91</v>
      </c>
      <c r="E76" s="20"/>
      <c r="F76" s="18">
        <f t="shared" si="14"/>
        <v>0</v>
      </c>
      <c r="G76" s="18">
        <f t="shared" si="14"/>
        <v>0</v>
      </c>
      <c r="H76" s="22">
        <v>0</v>
      </c>
      <c r="I76" s="22">
        <f>'鄉庫收支月報表(115年2月)'!I76+'鄉庫收支月報表(115年3月)'!H76</f>
        <v>0</v>
      </c>
      <c r="J76" s="22">
        <v>0</v>
      </c>
      <c r="K76" s="23">
        <f>'鄉庫收支月報表(115年2月)'!K76+J76</f>
        <v>0</v>
      </c>
    </row>
    <row r="77" spans="1:13" ht="19.5" customHeight="1">
      <c r="A77" s="20"/>
      <c r="B77" s="20"/>
      <c r="C77" s="20" t="s">
        <v>92</v>
      </c>
      <c r="D77" s="20"/>
      <c r="E77" s="20"/>
      <c r="F77" s="18">
        <f t="shared" si="14"/>
        <v>1520493</v>
      </c>
      <c r="G77" s="18">
        <f t="shared" si="14"/>
        <v>19871256</v>
      </c>
      <c r="H77" s="18">
        <f>SUM(H78:H79)</f>
        <v>1520493</v>
      </c>
      <c r="I77" s="18">
        <f t="shared" ref="I77:K77" si="19">SUM(I78:I79)</f>
        <v>19871256</v>
      </c>
      <c r="J77" s="18">
        <f t="shared" si="19"/>
        <v>0</v>
      </c>
      <c r="K77" s="19">
        <f t="shared" si="19"/>
        <v>0</v>
      </c>
    </row>
    <row r="78" spans="1:13" ht="19.5" customHeight="1">
      <c r="A78" s="20"/>
      <c r="B78" s="20"/>
      <c r="C78" s="20"/>
      <c r="D78" s="20" t="s">
        <v>93</v>
      </c>
      <c r="E78" s="20"/>
      <c r="F78" s="18">
        <f t="shared" si="14"/>
        <v>17760</v>
      </c>
      <c r="G78" s="18">
        <f t="shared" si="14"/>
        <v>22760</v>
      </c>
      <c r="H78" s="22">
        <v>17760</v>
      </c>
      <c r="I78" s="22">
        <f>'鄉庫收支月報表(115年2月)'!I78+'鄉庫收支月報表(115年3月)'!H78</f>
        <v>22760</v>
      </c>
      <c r="J78" s="22">
        <v>0</v>
      </c>
      <c r="K78" s="23">
        <f>'鄉庫收支月報表(115年2月)'!K78+J78</f>
        <v>0</v>
      </c>
    </row>
    <row r="79" spans="1:13" ht="19.5" customHeight="1">
      <c r="A79" s="20"/>
      <c r="B79" s="20"/>
      <c r="C79" s="20"/>
      <c r="D79" s="20" t="s">
        <v>94</v>
      </c>
      <c r="E79" s="20"/>
      <c r="F79" s="18">
        <f t="shared" si="14"/>
        <v>1502733</v>
      </c>
      <c r="G79" s="18">
        <f t="shared" si="14"/>
        <v>19848496</v>
      </c>
      <c r="H79" s="22">
        <v>1502733</v>
      </c>
      <c r="I79" s="22">
        <f>'鄉庫收支月報表(115年2月)'!I79+'鄉庫收支月報表(115年3月)'!H79</f>
        <v>19848496</v>
      </c>
      <c r="J79" s="22">
        <v>0</v>
      </c>
      <c r="K79" s="23">
        <f>'鄉庫收支月報表(115年2月)'!K79+J79</f>
        <v>0</v>
      </c>
    </row>
    <row r="80" spans="1:13" ht="23.25" customHeight="1">
      <c r="A80" s="1208" t="s">
        <v>17</v>
      </c>
      <c r="B80" s="1208"/>
      <c r="C80" s="1208"/>
      <c r="D80" s="1208"/>
      <c r="E80" s="1209"/>
      <c r="F80" s="1222" t="s">
        <v>18</v>
      </c>
      <c r="G80" s="1223"/>
      <c r="H80" s="40" t="s">
        <v>19</v>
      </c>
      <c r="I80" s="41" t="s">
        <v>69</v>
      </c>
      <c r="J80" s="40" t="s">
        <v>21</v>
      </c>
      <c r="K80" s="42" t="s">
        <v>70</v>
      </c>
      <c r="L80" s="1"/>
      <c r="M80" s="44"/>
    </row>
    <row r="81" spans="1:13" ht="23.25" customHeight="1">
      <c r="A81" s="1210"/>
      <c r="B81" s="1210"/>
      <c r="C81" s="1210"/>
      <c r="D81" s="1210"/>
      <c r="E81" s="1211"/>
      <c r="F81" s="43" t="s">
        <v>23</v>
      </c>
      <c r="G81" s="43" t="s">
        <v>24</v>
      </c>
      <c r="H81" s="43" t="s">
        <v>23</v>
      </c>
      <c r="I81" s="43" t="s">
        <v>24</v>
      </c>
      <c r="J81" s="43" t="s">
        <v>23</v>
      </c>
      <c r="K81" s="39" t="s">
        <v>24</v>
      </c>
      <c r="L81" s="1"/>
      <c r="M81" s="45"/>
    </row>
    <row r="82" spans="1:13" ht="19.5" customHeight="1">
      <c r="A82" s="20"/>
      <c r="B82" s="20"/>
      <c r="C82" s="20" t="s">
        <v>95</v>
      </c>
      <c r="D82" s="20"/>
      <c r="E82" s="20"/>
      <c r="F82" s="18">
        <f>H82+J82</f>
        <v>336886</v>
      </c>
      <c r="G82" s="18">
        <f>I82+K82</f>
        <v>929676</v>
      </c>
      <c r="H82" s="18">
        <f>SUM(H83:H84)</f>
        <v>336886</v>
      </c>
      <c r="I82" s="18">
        <f t="shared" ref="I82:K82" si="20">SUM(I83:I84)</f>
        <v>929676</v>
      </c>
      <c r="J82" s="18">
        <f t="shared" si="20"/>
        <v>0</v>
      </c>
      <c r="K82" s="19">
        <f t="shared" si="20"/>
        <v>0</v>
      </c>
    </row>
    <row r="83" spans="1:13" ht="19.5" customHeight="1">
      <c r="A83" s="20"/>
      <c r="B83" s="20"/>
      <c r="C83" s="20"/>
      <c r="D83" s="20" t="s">
        <v>96</v>
      </c>
      <c r="E83" s="20"/>
      <c r="F83" s="18">
        <f t="shared" ref="F83:G98" si="21">H83+J83</f>
        <v>336886</v>
      </c>
      <c r="G83" s="18">
        <f t="shared" si="21"/>
        <v>929676</v>
      </c>
      <c r="H83" s="22">
        <v>336886</v>
      </c>
      <c r="I83" s="22">
        <f>'鄉庫收支月報表(115年2月)'!I83+'鄉庫收支月報表(115年3月)'!H83</f>
        <v>929676</v>
      </c>
      <c r="J83" s="22">
        <v>0</v>
      </c>
      <c r="K83" s="23">
        <f>'鄉庫收支月報表(115年2月)'!K83+J83</f>
        <v>0</v>
      </c>
    </row>
    <row r="84" spans="1:13" ht="19.5" customHeight="1">
      <c r="A84" s="20"/>
      <c r="B84" s="20"/>
      <c r="C84" s="20"/>
      <c r="D84" s="20" t="s">
        <v>97</v>
      </c>
      <c r="E84" s="20"/>
      <c r="F84" s="18">
        <f t="shared" si="21"/>
        <v>0</v>
      </c>
      <c r="G84" s="18">
        <f t="shared" si="21"/>
        <v>0</v>
      </c>
      <c r="H84" s="22">
        <v>0</v>
      </c>
      <c r="I84" s="22">
        <f>'鄉庫收支月報表(115年2月)'!I84+'鄉庫收支月報表(115年3月)'!H84</f>
        <v>0</v>
      </c>
      <c r="J84" s="22">
        <v>0</v>
      </c>
      <c r="K84" s="23">
        <f>'鄉庫收支月報表(115年2月)'!K84+J84</f>
        <v>0</v>
      </c>
    </row>
    <row r="85" spans="1:13" ht="19.5" customHeight="1">
      <c r="A85" s="20"/>
      <c r="B85" s="20"/>
      <c r="C85" s="20" t="s">
        <v>98</v>
      </c>
      <c r="D85" s="20"/>
      <c r="E85" s="20"/>
      <c r="F85" s="18">
        <f t="shared" si="21"/>
        <v>0</v>
      </c>
      <c r="G85" s="18">
        <f t="shared" si="21"/>
        <v>0</v>
      </c>
      <c r="H85" s="18">
        <f>SUM(H86:H87)</f>
        <v>0</v>
      </c>
      <c r="I85" s="18">
        <f t="shared" ref="I85:K85" si="22">SUM(I86:I87)</f>
        <v>0</v>
      </c>
      <c r="J85" s="18">
        <f t="shared" si="22"/>
        <v>0</v>
      </c>
      <c r="K85" s="19">
        <f t="shared" si="22"/>
        <v>0</v>
      </c>
    </row>
    <row r="86" spans="1:13" ht="19.5" customHeight="1">
      <c r="A86" s="20"/>
      <c r="B86" s="20"/>
      <c r="C86" s="20"/>
      <c r="D86" s="20" t="s">
        <v>99</v>
      </c>
      <c r="E86" s="20"/>
      <c r="F86" s="18">
        <f t="shared" si="21"/>
        <v>0</v>
      </c>
      <c r="G86" s="18">
        <f t="shared" si="21"/>
        <v>0</v>
      </c>
      <c r="H86" s="22">
        <v>0</v>
      </c>
      <c r="I86" s="22">
        <f>'鄉庫收支月報表(115年2月)'!I86+'鄉庫收支月報表(115年3月)'!H86</f>
        <v>0</v>
      </c>
      <c r="J86" s="22">
        <v>0</v>
      </c>
      <c r="K86" s="23">
        <f>'鄉庫收支月報表(115年2月)'!K86+J86</f>
        <v>0</v>
      </c>
    </row>
    <row r="87" spans="1:13" ht="19.5" customHeight="1">
      <c r="A87" s="20"/>
      <c r="B87" s="20"/>
      <c r="C87" s="20"/>
      <c r="D87" s="20" t="s">
        <v>100</v>
      </c>
      <c r="E87" s="20"/>
      <c r="F87" s="18">
        <f t="shared" si="21"/>
        <v>0</v>
      </c>
      <c r="G87" s="18">
        <f t="shared" si="21"/>
        <v>0</v>
      </c>
      <c r="H87" s="22">
        <v>0</v>
      </c>
      <c r="I87" s="22">
        <f>'鄉庫收支月報表(115年2月)'!I87+'鄉庫收支月報表(115年3月)'!H87</f>
        <v>0</v>
      </c>
      <c r="J87" s="22">
        <v>0</v>
      </c>
      <c r="K87" s="23">
        <f>'鄉庫收支月報表(115年2月)'!K87+J87</f>
        <v>0</v>
      </c>
    </row>
    <row r="88" spans="1:13" ht="19.5" customHeight="1">
      <c r="A88" s="20"/>
      <c r="B88" s="20"/>
      <c r="C88" s="20" t="s">
        <v>101</v>
      </c>
      <c r="D88" s="20"/>
      <c r="E88" s="20"/>
      <c r="F88" s="18">
        <f t="shared" si="21"/>
        <v>112900</v>
      </c>
      <c r="G88" s="18">
        <f t="shared" si="21"/>
        <v>112900</v>
      </c>
      <c r="H88" s="18">
        <f>SUM(H89:H90)</f>
        <v>112900</v>
      </c>
      <c r="I88" s="18">
        <f t="shared" ref="I88:K88" si="23">SUM(I89:I90)</f>
        <v>112900</v>
      </c>
      <c r="J88" s="18">
        <f t="shared" si="23"/>
        <v>0</v>
      </c>
      <c r="K88" s="19">
        <f t="shared" si="23"/>
        <v>0</v>
      </c>
    </row>
    <row r="89" spans="1:13" ht="19.5" customHeight="1">
      <c r="A89" s="20"/>
      <c r="B89" s="20"/>
      <c r="C89" s="20"/>
      <c r="D89" s="20" t="s">
        <v>102</v>
      </c>
      <c r="E89" s="20"/>
      <c r="F89" s="18">
        <f t="shared" si="21"/>
        <v>0</v>
      </c>
      <c r="G89" s="18">
        <f t="shared" si="21"/>
        <v>0</v>
      </c>
      <c r="H89" s="22">
        <v>0</v>
      </c>
      <c r="I89" s="22">
        <f>'鄉庫收支月報表(115年2月)'!I89+'鄉庫收支月報表(115年3月)'!H89</f>
        <v>0</v>
      </c>
      <c r="J89" s="22">
        <v>0</v>
      </c>
      <c r="K89" s="23">
        <f>'鄉庫收支月報表(115年2月)'!K89+J89</f>
        <v>0</v>
      </c>
    </row>
    <row r="90" spans="1:13" ht="19.5" customHeight="1">
      <c r="A90" s="20"/>
      <c r="B90" s="20"/>
      <c r="C90" s="20" t="s">
        <v>15</v>
      </c>
      <c r="D90" s="20" t="s">
        <v>103</v>
      </c>
      <c r="E90" s="20"/>
      <c r="F90" s="18">
        <f t="shared" si="21"/>
        <v>112900</v>
      </c>
      <c r="G90" s="18">
        <f t="shared" si="21"/>
        <v>112900</v>
      </c>
      <c r="H90" s="22">
        <v>112900</v>
      </c>
      <c r="I90" s="22">
        <f>'鄉庫收支月報表(115年2月)'!I90+'鄉庫收支月報表(115年3月)'!H90</f>
        <v>112900</v>
      </c>
      <c r="J90" s="22">
        <v>0</v>
      </c>
      <c r="K90" s="23">
        <f>'鄉庫收支月報表(115年2月)'!K90+J90</f>
        <v>0</v>
      </c>
    </row>
    <row r="91" spans="1:13" ht="19.5" customHeight="1">
      <c r="A91" s="20"/>
      <c r="B91" s="21" t="s">
        <v>53</v>
      </c>
      <c r="C91" s="20"/>
      <c r="D91" s="20"/>
      <c r="E91" s="20"/>
      <c r="F91" s="18">
        <f t="shared" si="21"/>
        <v>2406377</v>
      </c>
      <c r="G91" s="18">
        <f t="shared" si="21"/>
        <v>17615716</v>
      </c>
      <c r="H91" s="18">
        <f>H92+H97+H101+H108+H114+H117</f>
        <v>1023257</v>
      </c>
      <c r="I91" s="18">
        <f t="shared" ref="I91:K91" si="24">I92+I97+I101+I108+I114+I117</f>
        <v>5199695</v>
      </c>
      <c r="J91" s="18">
        <f t="shared" si="24"/>
        <v>1383120</v>
      </c>
      <c r="K91" s="19">
        <f t="shared" si="24"/>
        <v>12416021</v>
      </c>
    </row>
    <row r="92" spans="1:13" ht="19.5" customHeight="1">
      <c r="A92" s="20"/>
      <c r="B92" s="20"/>
      <c r="C92" s="21" t="s">
        <v>72</v>
      </c>
      <c r="D92" s="20"/>
      <c r="E92" s="20"/>
      <c r="F92" s="18">
        <f t="shared" si="21"/>
        <v>175707</v>
      </c>
      <c r="G92" s="18">
        <f t="shared" si="21"/>
        <v>275200</v>
      </c>
      <c r="H92" s="18">
        <f>SUM(H93:H96)</f>
        <v>159600</v>
      </c>
      <c r="I92" s="18">
        <f t="shared" ref="I92:K92" si="25">SUM(I93:I96)</f>
        <v>256000</v>
      </c>
      <c r="J92" s="18">
        <f t="shared" si="25"/>
        <v>16107</v>
      </c>
      <c r="K92" s="19">
        <f t="shared" si="25"/>
        <v>19200</v>
      </c>
    </row>
    <row r="93" spans="1:13" ht="19.5" customHeight="1">
      <c r="A93" s="20"/>
      <c r="B93" s="20"/>
      <c r="C93" s="21"/>
      <c r="D93" s="20" t="s">
        <v>73</v>
      </c>
      <c r="E93" s="20"/>
      <c r="F93" s="18">
        <f t="shared" si="21"/>
        <v>0</v>
      </c>
      <c r="G93" s="18">
        <f t="shared" si="21"/>
        <v>67200</v>
      </c>
      <c r="H93" s="22">
        <v>0</v>
      </c>
      <c r="I93" s="22">
        <f>'鄉庫收支月報表(115年2月)'!I93+'鄉庫收支月報表(115年3月)'!H93</f>
        <v>67200</v>
      </c>
      <c r="J93" s="22">
        <v>0</v>
      </c>
      <c r="K93" s="23">
        <f>'鄉庫收支月報表(115年2月)'!K93+J93</f>
        <v>0</v>
      </c>
    </row>
    <row r="94" spans="1:13" ht="19.5" customHeight="1">
      <c r="A94" s="20"/>
      <c r="B94" s="20"/>
      <c r="C94" s="21"/>
      <c r="D94" s="20" t="s">
        <v>74</v>
      </c>
      <c r="E94" s="20"/>
      <c r="F94" s="18">
        <f t="shared" si="21"/>
        <v>109600</v>
      </c>
      <c r="G94" s="18">
        <f t="shared" si="21"/>
        <v>138800</v>
      </c>
      <c r="H94" s="22">
        <v>109600</v>
      </c>
      <c r="I94" s="22">
        <f>'鄉庫收支月報表(115年2月)'!I94+'鄉庫收支月報表(115年3月)'!H94</f>
        <v>138800</v>
      </c>
      <c r="J94" s="22">
        <v>0</v>
      </c>
      <c r="K94" s="23">
        <f>'鄉庫收支月報表(115年2月)'!K94+J94</f>
        <v>0</v>
      </c>
    </row>
    <row r="95" spans="1:13" ht="19.5" customHeight="1">
      <c r="A95" s="20"/>
      <c r="B95" s="20"/>
      <c r="C95" s="21"/>
      <c r="D95" s="20" t="s">
        <v>75</v>
      </c>
      <c r="E95" s="20"/>
      <c r="F95" s="18">
        <f t="shared" si="21"/>
        <v>66107</v>
      </c>
      <c r="G95" s="18">
        <f t="shared" si="21"/>
        <v>69200</v>
      </c>
      <c r="H95" s="22">
        <v>50000</v>
      </c>
      <c r="I95" s="22">
        <f>'鄉庫收支月報表(115年2月)'!I95+'鄉庫收支月報表(115年3月)'!H95</f>
        <v>50000</v>
      </c>
      <c r="J95" s="22">
        <v>16107</v>
      </c>
      <c r="K95" s="23">
        <f>'鄉庫收支月報表(115年2月)'!K95+J95</f>
        <v>19200</v>
      </c>
    </row>
    <row r="96" spans="1:13" ht="19.5" customHeight="1">
      <c r="A96" s="20"/>
      <c r="B96" s="20"/>
      <c r="C96" s="21"/>
      <c r="D96" s="20" t="s">
        <v>76</v>
      </c>
      <c r="E96" s="20"/>
      <c r="F96" s="18">
        <f t="shared" si="21"/>
        <v>0</v>
      </c>
      <c r="G96" s="18">
        <f t="shared" si="21"/>
        <v>0</v>
      </c>
      <c r="H96" s="22">
        <v>0</v>
      </c>
      <c r="I96" s="22">
        <f>'鄉庫收支月報表(115年2月)'!I96+'鄉庫收支月報表(115年3月)'!H96</f>
        <v>0</v>
      </c>
      <c r="J96" s="22">
        <v>0</v>
      </c>
      <c r="K96" s="23">
        <f>'鄉庫收支月報表(115年2月)'!K96+J96</f>
        <v>0</v>
      </c>
    </row>
    <row r="97" spans="1:11" ht="19.5" customHeight="1">
      <c r="A97" s="20"/>
      <c r="B97" s="20"/>
      <c r="C97" s="21" t="s">
        <v>77</v>
      </c>
      <c r="D97" s="20"/>
      <c r="E97" s="20"/>
      <c r="F97" s="18">
        <f t="shared" si="21"/>
        <v>0</v>
      </c>
      <c r="G97" s="18">
        <f t="shared" si="21"/>
        <v>2342700</v>
      </c>
      <c r="H97" s="18">
        <f>SUM(H98:H100)</f>
        <v>0</v>
      </c>
      <c r="I97" s="18">
        <f t="shared" ref="I97:K97" si="26">SUM(I98:I100)</f>
        <v>0</v>
      </c>
      <c r="J97" s="18">
        <f t="shared" si="26"/>
        <v>0</v>
      </c>
      <c r="K97" s="19">
        <f t="shared" si="26"/>
        <v>2342700</v>
      </c>
    </row>
    <row r="98" spans="1:11" ht="19.5" customHeight="1">
      <c r="A98" s="20"/>
      <c r="B98" s="20"/>
      <c r="C98" s="21"/>
      <c r="D98" s="20" t="s">
        <v>78</v>
      </c>
      <c r="E98" s="20"/>
      <c r="F98" s="18">
        <f t="shared" si="21"/>
        <v>0</v>
      </c>
      <c r="G98" s="18">
        <f t="shared" si="21"/>
        <v>0</v>
      </c>
      <c r="H98" s="22">
        <v>0</v>
      </c>
      <c r="I98" s="22">
        <f>'鄉庫收支月報表(115年2月)'!I98+'鄉庫收支月報表(115年3月)'!H98</f>
        <v>0</v>
      </c>
      <c r="J98" s="22">
        <v>0</v>
      </c>
      <c r="K98" s="23">
        <f>'鄉庫收支月報表(115年2月)'!K98+J98</f>
        <v>0</v>
      </c>
    </row>
    <row r="99" spans="1:11" ht="19.5" customHeight="1">
      <c r="A99" s="20"/>
      <c r="B99" s="20"/>
      <c r="C99" s="21"/>
      <c r="D99" s="20" t="s">
        <v>79</v>
      </c>
      <c r="E99" s="20"/>
      <c r="F99" s="18">
        <f t="shared" ref="F99:G105" si="27">H99+J99</f>
        <v>0</v>
      </c>
      <c r="G99" s="18">
        <f t="shared" si="27"/>
        <v>0</v>
      </c>
      <c r="H99" s="22">
        <v>0</v>
      </c>
      <c r="I99" s="22">
        <f>'鄉庫收支月報表(115年2月)'!I99+'鄉庫收支月報表(115年3月)'!H99</f>
        <v>0</v>
      </c>
      <c r="J99" s="22">
        <v>0</v>
      </c>
      <c r="K99" s="23">
        <f>'鄉庫收支月報表(115年2月)'!K99+J99</f>
        <v>0</v>
      </c>
    </row>
    <row r="100" spans="1:11" ht="19.5" customHeight="1">
      <c r="A100" s="20"/>
      <c r="B100" s="20"/>
      <c r="C100" s="21"/>
      <c r="D100" s="20" t="s">
        <v>80</v>
      </c>
      <c r="E100" s="20"/>
      <c r="F100" s="18">
        <f t="shared" si="27"/>
        <v>0</v>
      </c>
      <c r="G100" s="18">
        <f t="shared" si="27"/>
        <v>2342700</v>
      </c>
      <c r="H100" s="22">
        <v>0</v>
      </c>
      <c r="I100" s="22">
        <f>'鄉庫收支月報表(115年2月)'!I100+'鄉庫收支月報表(115年3月)'!H100</f>
        <v>0</v>
      </c>
      <c r="J100" s="22">
        <v>0</v>
      </c>
      <c r="K100" s="23">
        <f>'鄉庫收支月報表(115年2月)'!K100+J100</f>
        <v>2342700</v>
      </c>
    </row>
    <row r="101" spans="1:11" ht="19.5" customHeight="1">
      <c r="A101" s="20"/>
      <c r="B101" s="20"/>
      <c r="C101" s="21" t="s">
        <v>81</v>
      </c>
      <c r="D101" s="20"/>
      <c r="E101" s="20"/>
      <c r="F101" s="18">
        <f t="shared" si="27"/>
        <v>2133958</v>
      </c>
      <c r="G101" s="18">
        <f t="shared" si="27"/>
        <v>14901104</v>
      </c>
      <c r="H101" s="18">
        <f>SUM(H102:H105)</f>
        <v>766945</v>
      </c>
      <c r="I101" s="18">
        <f t="shared" ref="I101:K101" si="28">SUM(I102:I105)</f>
        <v>4846983</v>
      </c>
      <c r="J101" s="18">
        <f t="shared" si="28"/>
        <v>1367013</v>
      </c>
      <c r="K101" s="19">
        <f t="shared" si="28"/>
        <v>10054121</v>
      </c>
    </row>
    <row r="102" spans="1:11" ht="19.5" customHeight="1">
      <c r="A102" s="20"/>
      <c r="B102" s="20"/>
      <c r="C102" s="21"/>
      <c r="D102" s="20" t="s">
        <v>82</v>
      </c>
      <c r="E102" s="20"/>
      <c r="F102" s="18">
        <f t="shared" si="27"/>
        <v>0</v>
      </c>
      <c r="G102" s="18">
        <f t="shared" si="27"/>
        <v>0</v>
      </c>
      <c r="H102" s="22">
        <v>0</v>
      </c>
      <c r="I102" s="22">
        <f>'鄉庫收支月報表(115年2月)'!I102+'鄉庫收支月報表(115年3月)'!H102</f>
        <v>0</v>
      </c>
      <c r="J102" s="22">
        <v>0</v>
      </c>
      <c r="K102" s="23">
        <f>'鄉庫收支月報表(115年2月)'!K102+J102</f>
        <v>0</v>
      </c>
    </row>
    <row r="103" spans="1:11" ht="19.5" customHeight="1">
      <c r="A103" s="20"/>
      <c r="B103" s="20"/>
      <c r="C103" s="21"/>
      <c r="D103" s="20" t="s">
        <v>83</v>
      </c>
      <c r="E103" s="20"/>
      <c r="F103" s="18">
        <f t="shared" si="27"/>
        <v>0</v>
      </c>
      <c r="G103" s="18">
        <f t="shared" si="27"/>
        <v>0</v>
      </c>
      <c r="H103" s="22">
        <v>0</v>
      </c>
      <c r="I103" s="22">
        <f>'鄉庫收支月報表(115年2月)'!I103+'鄉庫收支月報表(115年3月)'!H103</f>
        <v>0</v>
      </c>
      <c r="J103" s="22">
        <v>0</v>
      </c>
      <c r="K103" s="23">
        <f>'鄉庫收支月報表(115年2月)'!K103+J103</f>
        <v>0</v>
      </c>
    </row>
    <row r="104" spans="1:11" ht="19.5" customHeight="1">
      <c r="A104" s="20"/>
      <c r="B104" s="20"/>
      <c r="C104" s="21"/>
      <c r="D104" s="20" t="s">
        <v>84</v>
      </c>
      <c r="E104" s="20"/>
      <c r="F104" s="18">
        <f t="shared" si="27"/>
        <v>0</v>
      </c>
      <c r="G104" s="18">
        <f t="shared" si="27"/>
        <v>0</v>
      </c>
      <c r="H104" s="22">
        <v>0</v>
      </c>
      <c r="I104" s="22">
        <f>'鄉庫收支月報表(115年2月)'!I104+'鄉庫收支月報表(115年3月)'!H104</f>
        <v>0</v>
      </c>
      <c r="J104" s="22">
        <v>0</v>
      </c>
      <c r="K104" s="23">
        <f>'鄉庫收支月報表(115年2月)'!K104+J104</f>
        <v>0</v>
      </c>
    </row>
    <row r="105" spans="1:11" ht="19.5" customHeight="1">
      <c r="A105" s="20"/>
      <c r="B105" s="20"/>
      <c r="C105" s="21"/>
      <c r="D105" s="20" t="s">
        <v>85</v>
      </c>
      <c r="E105" s="20"/>
      <c r="F105" s="18">
        <f t="shared" si="27"/>
        <v>2133958</v>
      </c>
      <c r="G105" s="18">
        <f t="shared" si="27"/>
        <v>14901104</v>
      </c>
      <c r="H105" s="22">
        <v>766945</v>
      </c>
      <c r="I105" s="22">
        <f>'鄉庫收支月報表(115年2月)'!I105+'鄉庫收支月報表(115年3月)'!H105</f>
        <v>4846983</v>
      </c>
      <c r="J105" s="22">
        <v>1367013</v>
      </c>
      <c r="K105" s="23">
        <f>'鄉庫收支月報表(115年2月)'!K105+J105</f>
        <v>10054121</v>
      </c>
    </row>
    <row r="106" spans="1:11" ht="19.8" customHeight="1">
      <c r="A106" s="1208" t="s">
        <v>17</v>
      </c>
      <c r="B106" s="1208"/>
      <c r="C106" s="1208"/>
      <c r="D106" s="1208"/>
      <c r="E106" s="1209"/>
      <c r="F106" s="1222" t="s">
        <v>18</v>
      </c>
      <c r="G106" s="1223"/>
      <c r="H106" s="40" t="s">
        <v>19</v>
      </c>
      <c r="I106" s="41" t="s">
        <v>69</v>
      </c>
      <c r="J106" s="40" t="s">
        <v>21</v>
      </c>
      <c r="K106" s="42" t="s">
        <v>70</v>
      </c>
    </row>
    <row r="107" spans="1:11" ht="19.8" customHeight="1">
      <c r="A107" s="1210"/>
      <c r="B107" s="1210"/>
      <c r="C107" s="1210"/>
      <c r="D107" s="1210"/>
      <c r="E107" s="1211"/>
      <c r="F107" s="43" t="s">
        <v>23</v>
      </c>
      <c r="G107" s="43" t="s">
        <v>24</v>
      </c>
      <c r="H107" s="43" t="s">
        <v>23</v>
      </c>
      <c r="I107" s="43" t="s">
        <v>24</v>
      </c>
      <c r="J107" s="43" t="s">
        <v>23</v>
      </c>
      <c r="K107" s="39" t="s">
        <v>24</v>
      </c>
    </row>
    <row r="108" spans="1:11" ht="20.25" customHeight="1">
      <c r="A108" s="20"/>
      <c r="B108" s="20"/>
      <c r="C108" s="21" t="s">
        <v>86</v>
      </c>
      <c r="D108" s="20"/>
      <c r="E108" s="20"/>
      <c r="F108" s="18">
        <f t="shared" ref="F108:G108" si="29">SUM(F109:F113)</f>
        <v>0</v>
      </c>
      <c r="G108" s="18">
        <f t="shared" si="29"/>
        <v>0</v>
      </c>
      <c r="H108" s="18">
        <f>SUM(H109:H113)</f>
        <v>0</v>
      </c>
      <c r="I108" s="18">
        <f t="shared" ref="I108:K108" si="30">SUM(I109:I113)</f>
        <v>0</v>
      </c>
      <c r="J108" s="18">
        <f t="shared" si="30"/>
        <v>0</v>
      </c>
      <c r="K108" s="19">
        <f t="shared" si="30"/>
        <v>0</v>
      </c>
    </row>
    <row r="109" spans="1:11" ht="20.25" customHeight="1">
      <c r="A109" s="20"/>
      <c r="B109" s="20"/>
      <c r="C109" s="21"/>
      <c r="D109" s="20" t="s">
        <v>87</v>
      </c>
      <c r="E109" s="20"/>
      <c r="F109" s="18">
        <f>H109+J109</f>
        <v>0</v>
      </c>
      <c r="G109" s="18">
        <f>I109+K109</f>
        <v>0</v>
      </c>
      <c r="H109" s="22">
        <v>0</v>
      </c>
      <c r="I109" s="22">
        <f>'鄉庫收支月報表(115年2月)'!I109+'鄉庫收支月報表(115年3月)'!H109</f>
        <v>0</v>
      </c>
      <c r="J109" s="22">
        <v>0</v>
      </c>
      <c r="K109" s="23">
        <f>'鄉庫收支月報表(115年2月)'!K109+J109</f>
        <v>0</v>
      </c>
    </row>
    <row r="110" spans="1:11" ht="20.25" customHeight="1">
      <c r="A110" s="20"/>
      <c r="B110" s="20"/>
      <c r="C110" s="21"/>
      <c r="D110" s="20" t="s">
        <v>88</v>
      </c>
      <c r="E110" s="20"/>
      <c r="F110" s="18">
        <f t="shared" ref="F110:G118" si="31">H110+J110</f>
        <v>0</v>
      </c>
      <c r="G110" s="18">
        <f t="shared" si="31"/>
        <v>0</v>
      </c>
      <c r="H110" s="22">
        <v>0</v>
      </c>
      <c r="I110" s="22">
        <f>'鄉庫收支月報表(115年2月)'!I110+'鄉庫收支月報表(115年3月)'!H110</f>
        <v>0</v>
      </c>
      <c r="J110" s="22">
        <v>0</v>
      </c>
      <c r="K110" s="23">
        <f>'鄉庫收支月報表(115年2月)'!K110+J110</f>
        <v>0</v>
      </c>
    </row>
    <row r="111" spans="1:11" ht="20.25" customHeight="1">
      <c r="A111" s="20"/>
      <c r="B111" s="20"/>
      <c r="C111" s="21"/>
      <c r="D111" s="20" t="s">
        <v>89</v>
      </c>
      <c r="E111" s="20"/>
      <c r="F111" s="18">
        <f t="shared" si="31"/>
        <v>0</v>
      </c>
      <c r="G111" s="18">
        <f t="shared" si="31"/>
        <v>0</v>
      </c>
      <c r="H111" s="22">
        <v>0</v>
      </c>
      <c r="I111" s="22">
        <f>'鄉庫收支月報表(115年2月)'!I111+'鄉庫收支月報表(115年3月)'!H111</f>
        <v>0</v>
      </c>
      <c r="J111" s="22">
        <v>0</v>
      </c>
      <c r="K111" s="23">
        <f>'鄉庫收支月報表(115年2月)'!K111+J111</f>
        <v>0</v>
      </c>
    </row>
    <row r="112" spans="1:11" ht="20.25" customHeight="1">
      <c r="A112" s="20"/>
      <c r="B112" s="20"/>
      <c r="C112" s="21"/>
      <c r="D112" s="20" t="s">
        <v>90</v>
      </c>
      <c r="E112" s="20"/>
      <c r="F112" s="18">
        <f t="shared" si="31"/>
        <v>0</v>
      </c>
      <c r="G112" s="18">
        <f t="shared" si="31"/>
        <v>0</v>
      </c>
      <c r="H112" s="22">
        <v>0</v>
      </c>
      <c r="I112" s="22">
        <f>'鄉庫收支月報表(115年2月)'!I112+'鄉庫收支月報表(115年3月)'!H112</f>
        <v>0</v>
      </c>
      <c r="J112" s="22">
        <v>0</v>
      </c>
      <c r="K112" s="23">
        <f>'鄉庫收支月報表(115年2月)'!K112+J112</f>
        <v>0</v>
      </c>
    </row>
    <row r="113" spans="1:11" ht="20.25" customHeight="1">
      <c r="A113" s="20"/>
      <c r="B113" s="20"/>
      <c r="C113" s="21"/>
      <c r="D113" s="20" t="s">
        <v>91</v>
      </c>
      <c r="E113" s="20"/>
      <c r="F113" s="18">
        <f t="shared" si="31"/>
        <v>0</v>
      </c>
      <c r="G113" s="18">
        <f t="shared" si="31"/>
        <v>0</v>
      </c>
      <c r="H113" s="22">
        <v>0</v>
      </c>
      <c r="I113" s="22">
        <f>'鄉庫收支月報表(115年2月)'!I113+'鄉庫收支月報表(115年3月)'!H113</f>
        <v>0</v>
      </c>
      <c r="J113" s="22">
        <v>0</v>
      </c>
      <c r="K113" s="23">
        <f>'鄉庫收支月報表(115年2月)'!K113+J113</f>
        <v>0</v>
      </c>
    </row>
    <row r="114" spans="1:11" ht="20.25" customHeight="1">
      <c r="A114" s="20"/>
      <c r="B114" s="20"/>
      <c r="C114" s="20" t="s">
        <v>92</v>
      </c>
      <c r="D114" s="20"/>
      <c r="E114" s="20"/>
      <c r="F114" s="18">
        <f t="shared" si="31"/>
        <v>96712</v>
      </c>
      <c r="G114" s="18">
        <f t="shared" si="31"/>
        <v>96712</v>
      </c>
      <c r="H114" s="18">
        <f>SUM(H115:H116)</f>
        <v>96712</v>
      </c>
      <c r="I114" s="18">
        <f t="shared" ref="I114:K114" si="32">SUM(I115:I116)</f>
        <v>96712</v>
      </c>
      <c r="J114" s="18">
        <f t="shared" si="32"/>
        <v>0</v>
      </c>
      <c r="K114" s="19">
        <f t="shared" si="32"/>
        <v>0</v>
      </c>
    </row>
    <row r="115" spans="1:11" ht="20.25" customHeight="1">
      <c r="A115" s="20"/>
      <c r="B115" s="20"/>
      <c r="C115" s="20"/>
      <c r="D115" s="20" t="s">
        <v>93</v>
      </c>
      <c r="E115" s="20"/>
      <c r="F115" s="18">
        <f t="shared" si="31"/>
        <v>96712</v>
      </c>
      <c r="G115" s="18">
        <f t="shared" si="31"/>
        <v>96712</v>
      </c>
      <c r="H115" s="22">
        <v>96712</v>
      </c>
      <c r="I115" s="22">
        <f>'鄉庫收支月報表(115年2月)'!I115+'鄉庫收支月報表(115年3月)'!H115</f>
        <v>96712</v>
      </c>
      <c r="J115" s="22">
        <v>0</v>
      </c>
      <c r="K115" s="23">
        <f>'鄉庫收支月報表(115年2月)'!K115+J115</f>
        <v>0</v>
      </c>
    </row>
    <row r="116" spans="1:11" ht="20.25" customHeight="1">
      <c r="A116" s="20"/>
      <c r="B116" s="20"/>
      <c r="C116" s="20"/>
      <c r="D116" s="20" t="s">
        <v>94</v>
      </c>
      <c r="E116" s="20"/>
      <c r="F116" s="18">
        <f t="shared" si="31"/>
        <v>0</v>
      </c>
      <c r="G116" s="18">
        <f t="shared" si="31"/>
        <v>0</v>
      </c>
      <c r="H116" s="22">
        <v>0</v>
      </c>
      <c r="I116" s="22">
        <f>'鄉庫收支月報表(115年2月)'!I116+'鄉庫收支月報表(115年3月)'!H116</f>
        <v>0</v>
      </c>
      <c r="J116" s="22">
        <v>0</v>
      </c>
      <c r="K116" s="23">
        <f>'鄉庫收支月報表(115年2月)'!K116+J116</f>
        <v>0</v>
      </c>
    </row>
    <row r="117" spans="1:11" ht="20.25" customHeight="1">
      <c r="A117" s="20"/>
      <c r="B117" s="20"/>
      <c r="C117" s="20" t="s">
        <v>104</v>
      </c>
      <c r="D117" s="20"/>
      <c r="E117" s="20"/>
      <c r="F117" s="18">
        <f t="shared" si="31"/>
        <v>0</v>
      </c>
      <c r="G117" s="18">
        <f t="shared" si="31"/>
        <v>0</v>
      </c>
      <c r="H117" s="22">
        <v>0</v>
      </c>
      <c r="I117" s="22">
        <f>'鄉庫收支月報表(115年2月)'!I117+'鄉庫收支月報表(115年3月)'!H117</f>
        <v>0</v>
      </c>
      <c r="J117" s="22">
        <v>0</v>
      </c>
      <c r="K117" s="23">
        <f>'鄉庫收支月報表(115年2月)'!K117+J117</f>
        <v>0</v>
      </c>
    </row>
    <row r="118" spans="1:11" ht="20.25" customHeight="1">
      <c r="A118" s="20"/>
      <c r="B118" s="25" t="s">
        <v>58</v>
      </c>
      <c r="C118" s="20"/>
      <c r="D118" s="20"/>
      <c r="E118" s="20"/>
      <c r="F118" s="18">
        <f t="shared" si="31"/>
        <v>12305300</v>
      </c>
      <c r="G118" s="18">
        <f t="shared" si="31"/>
        <v>67435637</v>
      </c>
      <c r="H118" s="18">
        <f>H56+H91</f>
        <v>10922180</v>
      </c>
      <c r="I118" s="18">
        <f t="shared" ref="I118:K118" si="33">I56+I91</f>
        <v>55019616</v>
      </c>
      <c r="J118" s="18">
        <f t="shared" si="33"/>
        <v>1383120</v>
      </c>
      <c r="K118" s="19">
        <f t="shared" si="33"/>
        <v>12416021</v>
      </c>
    </row>
    <row r="119" spans="1:11" ht="20.25" customHeight="1">
      <c r="A119" s="20"/>
      <c r="B119" s="20" t="s">
        <v>105</v>
      </c>
      <c r="C119" s="20"/>
      <c r="D119" s="20"/>
      <c r="E119" s="20"/>
      <c r="F119" s="46">
        <v>0</v>
      </c>
      <c r="G119" s="22">
        <f>'鄉庫收支月報表(115年2月)'!G119+F119</f>
        <v>0</v>
      </c>
      <c r="H119" s="27"/>
      <c r="I119" s="28"/>
      <c r="J119" s="28"/>
      <c r="K119" s="29"/>
    </row>
    <row r="120" spans="1:11" ht="20.25" customHeight="1">
      <c r="A120" s="20"/>
      <c r="B120" s="20" t="s">
        <v>106</v>
      </c>
      <c r="C120" s="20"/>
      <c r="D120" s="20"/>
      <c r="E120" s="20"/>
      <c r="F120" s="46">
        <v>395519</v>
      </c>
      <c r="G120" s="22">
        <f>'鄉庫收支月報表(115年2月)'!G120+F120</f>
        <v>502560</v>
      </c>
      <c r="H120" s="30"/>
      <c r="I120" s="31"/>
      <c r="J120" s="31"/>
      <c r="K120" s="32"/>
    </row>
    <row r="121" spans="1:11" ht="20.25" customHeight="1">
      <c r="A121" s="20"/>
      <c r="B121" s="20" t="s">
        <v>107</v>
      </c>
      <c r="C121" s="20"/>
      <c r="D121" s="20"/>
      <c r="E121" s="20"/>
      <c r="F121" s="46">
        <v>0</v>
      </c>
      <c r="G121" s="22">
        <f>'鄉庫收支月報表(115年2月)'!G121+F121</f>
        <v>0</v>
      </c>
      <c r="H121" s="30"/>
      <c r="I121" s="31"/>
      <c r="J121" s="31"/>
      <c r="K121" s="32"/>
    </row>
    <row r="122" spans="1:11" ht="20.25" customHeight="1">
      <c r="A122" s="20"/>
      <c r="B122" s="20" t="s">
        <v>108</v>
      </c>
      <c r="C122" s="20"/>
      <c r="D122" s="20"/>
      <c r="E122" s="20"/>
      <c r="F122" s="46">
        <v>4936</v>
      </c>
      <c r="G122" s="22">
        <f>'鄉庫收支月報表(115年2月)'!G122+F122</f>
        <v>305746</v>
      </c>
      <c r="H122" s="30"/>
      <c r="I122" s="31"/>
      <c r="J122" s="31"/>
      <c r="K122" s="32"/>
    </row>
    <row r="123" spans="1:11" ht="20.25" customHeight="1">
      <c r="A123" s="1"/>
      <c r="B123" s="20" t="s">
        <v>104</v>
      </c>
      <c r="C123" s="1"/>
      <c r="D123" s="1"/>
      <c r="E123" s="1"/>
      <c r="F123" s="46">
        <v>0</v>
      </c>
      <c r="G123" s="22">
        <f>'鄉庫收支月報表(115年2月)'!G123+F123</f>
        <v>0</v>
      </c>
      <c r="H123" s="30"/>
      <c r="I123" s="31"/>
      <c r="J123" s="31"/>
      <c r="K123" s="32"/>
    </row>
    <row r="124" spans="1:11" ht="20.25" customHeight="1">
      <c r="A124" s="20"/>
      <c r="B124" s="20" t="s">
        <v>109</v>
      </c>
      <c r="C124" s="20"/>
      <c r="D124" s="20"/>
      <c r="E124" s="20"/>
      <c r="F124" s="46">
        <v>0</v>
      </c>
      <c r="G124" s="22">
        <f>'鄉庫收支月報表(115年2月)'!G124+F124</f>
        <v>0</v>
      </c>
      <c r="H124" s="30"/>
      <c r="I124" s="31"/>
      <c r="J124" s="31"/>
      <c r="K124" s="32"/>
    </row>
    <row r="125" spans="1:11" ht="20.25" customHeight="1">
      <c r="A125" s="20" t="s">
        <v>110</v>
      </c>
      <c r="B125" s="20"/>
      <c r="C125" s="20"/>
      <c r="D125" s="20"/>
      <c r="E125" s="20"/>
      <c r="F125" s="46">
        <v>0</v>
      </c>
      <c r="G125" s="22">
        <f>'鄉庫收支月報表(115年2月)'!G125+F125</f>
        <v>0</v>
      </c>
      <c r="H125" s="30"/>
      <c r="I125" s="31"/>
      <c r="J125" s="31"/>
      <c r="K125" s="32"/>
    </row>
    <row r="126" spans="1:11" ht="20.25" customHeight="1">
      <c r="A126" s="20"/>
      <c r="B126" s="20" t="s">
        <v>111</v>
      </c>
      <c r="C126" s="20"/>
      <c r="D126" s="20"/>
      <c r="E126" s="20"/>
      <c r="F126" s="46">
        <v>0</v>
      </c>
      <c r="G126" s="22">
        <f>'鄉庫收支月報表(115年2月)'!G126+F126</f>
        <v>0</v>
      </c>
      <c r="H126" s="30"/>
      <c r="I126" s="31"/>
      <c r="J126" s="31"/>
      <c r="K126" s="32"/>
    </row>
    <row r="127" spans="1:11" ht="20.25" customHeight="1">
      <c r="A127" s="25" t="s">
        <v>112</v>
      </c>
      <c r="B127" s="20"/>
      <c r="C127" s="20"/>
      <c r="D127" s="20"/>
      <c r="E127" s="47"/>
      <c r="F127" s="18">
        <f>F118+F120+F122</f>
        <v>12705755</v>
      </c>
      <c r="G127" s="22"/>
      <c r="H127" s="30"/>
      <c r="I127" s="31"/>
      <c r="J127" s="31"/>
      <c r="K127" s="32"/>
    </row>
    <row r="128" spans="1:11" ht="20.25" customHeight="1">
      <c r="A128" s="20" t="s">
        <v>113</v>
      </c>
      <c r="B128" s="20"/>
      <c r="C128" s="20"/>
      <c r="D128" s="20"/>
      <c r="E128" s="48"/>
      <c r="F128" s="18">
        <f>F53-F127</f>
        <v>491965107</v>
      </c>
      <c r="G128" s="22"/>
      <c r="H128" s="30"/>
      <c r="I128" s="31"/>
      <c r="J128" s="31"/>
      <c r="K128" s="32"/>
    </row>
    <row r="129" spans="1:11" ht="20.25" customHeight="1">
      <c r="A129" s="20" t="s">
        <v>114</v>
      </c>
      <c r="B129" s="20"/>
      <c r="C129" s="20"/>
      <c r="D129" s="20"/>
      <c r="E129" s="20"/>
      <c r="F129" s="18">
        <f>SUM(F127:F128)</f>
        <v>504670862</v>
      </c>
      <c r="G129" s="22"/>
      <c r="H129" s="30"/>
      <c r="I129" s="31"/>
      <c r="J129" s="31"/>
      <c r="K129" s="32"/>
    </row>
    <row r="130" spans="1:11" ht="20.25" customHeight="1">
      <c r="A130" s="20" t="s">
        <v>115</v>
      </c>
      <c r="B130" s="20"/>
      <c r="C130" s="20"/>
      <c r="D130" s="20"/>
      <c r="E130" s="20"/>
      <c r="F130" s="22">
        <v>48728</v>
      </c>
      <c r="G130" s="22"/>
      <c r="H130" s="49"/>
      <c r="I130" s="31"/>
      <c r="J130" s="31"/>
      <c r="K130" s="32"/>
    </row>
    <row r="131" spans="1:11" ht="20.25" customHeight="1">
      <c r="A131" s="25" t="s">
        <v>116</v>
      </c>
      <c r="B131" s="20"/>
      <c r="C131" s="20"/>
      <c r="D131" s="20"/>
      <c r="E131" s="20"/>
      <c r="F131" s="18">
        <f>F53-F127+F130</f>
        <v>492013835</v>
      </c>
      <c r="G131" s="22"/>
      <c r="H131" s="50"/>
      <c r="I131" s="37"/>
      <c r="J131" s="37"/>
      <c r="K131" s="38"/>
    </row>
    <row r="132" spans="1:11" ht="23.25" customHeight="1">
      <c r="A132" s="1" t="s">
        <v>117</v>
      </c>
      <c r="B132" s="1"/>
      <c r="C132" s="1"/>
      <c r="D132" s="1"/>
      <c r="E132" s="1" t="s">
        <v>118</v>
      </c>
      <c r="F132" s="1217" t="s">
        <v>119</v>
      </c>
      <c r="G132" s="1218"/>
      <c r="H132" s="2" t="s">
        <v>120</v>
      </c>
      <c r="I132" s="2"/>
      <c r="J132" s="1219" t="s">
        <v>1263</v>
      </c>
      <c r="K132" s="1219"/>
    </row>
    <row r="133" spans="1:11" ht="17.399999999999999">
      <c r="A133" s="1"/>
      <c r="B133" s="1"/>
      <c r="C133" s="1"/>
      <c r="D133" s="1"/>
      <c r="E133" s="1"/>
      <c r="F133" s="1220" t="s">
        <v>121</v>
      </c>
      <c r="G133" s="1221"/>
      <c r="H133" s="2"/>
      <c r="I133" s="2"/>
      <c r="J133" s="2"/>
      <c r="K133" s="2"/>
    </row>
    <row r="134" spans="1:11" ht="17.399999999999999">
      <c r="A134" s="1" t="s">
        <v>122</v>
      </c>
    </row>
    <row r="135" spans="1:11" ht="17.399999999999999">
      <c r="A135" s="1" t="s">
        <v>123</v>
      </c>
    </row>
  </sheetData>
  <mergeCells count="16">
    <mergeCell ref="F132:G132"/>
    <mergeCell ref="J132:K132"/>
    <mergeCell ref="F133:G133"/>
    <mergeCell ref="A54:E55"/>
    <mergeCell ref="F54:G54"/>
    <mergeCell ref="A80:E81"/>
    <mergeCell ref="F80:G80"/>
    <mergeCell ref="A106:E107"/>
    <mergeCell ref="F106:G106"/>
    <mergeCell ref="A29:E30"/>
    <mergeCell ref="F29:G29"/>
    <mergeCell ref="A1:D1"/>
    <mergeCell ref="A2:D2"/>
    <mergeCell ref="A3:K3"/>
    <mergeCell ref="A5:E6"/>
    <mergeCell ref="F5:G5"/>
  </mergeCells>
  <phoneticPr fontId="8" type="noConversion"/>
  <hyperlinks>
    <hyperlink ref="L1" location="預告統計資料發布時間表!D12" display="回發布時間表" xr:uid="{F31AD5D4-8A25-467D-B075-0197C75E9BBC}"/>
  </hyperlinks>
  <printOptions verticalCentered="1"/>
  <pageMargins left="0.62992125984251968" right="0.43307086614173229" top="0.39370078740157483" bottom="0.32" header="0.38" footer="0.31"/>
  <pageSetup paperSize="9" scale="80" orientation="landscape" r:id="rId1"/>
  <headerFooter alignWithMargins="0"/>
  <rowBreaks count="4" manualBreakCount="4">
    <brk id="28" max="16383" man="1"/>
    <brk id="53" max="16383" man="1"/>
    <brk id="79" max="16383" man="1"/>
    <brk id="105" max="16383"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DFC479-1180-4ED9-B331-9080520555CA}">
  <sheetPr>
    <tabColor rgb="FF00B0F0"/>
  </sheetPr>
  <dimension ref="A1:H38"/>
  <sheetViews>
    <sheetView view="pageBreakPreview" topLeftCell="A3" zoomScale="90" zoomScaleNormal="100" zoomScaleSheetLayoutView="90" workbookViewId="0">
      <selection activeCell="H3" sqref="H3"/>
    </sheetView>
  </sheetViews>
  <sheetFormatPr defaultRowHeight="12"/>
  <cols>
    <col min="1" max="1" width="30.6640625" style="165" customWidth="1"/>
    <col min="2" max="2" width="41" style="165" customWidth="1"/>
    <col min="3" max="3" width="26" style="165" customWidth="1"/>
    <col min="4" max="4" width="8.33203125" style="165" customWidth="1"/>
    <col min="5" max="5" width="6.77734375" style="165" customWidth="1"/>
    <col min="6" max="6" width="12.21875" style="165" customWidth="1"/>
    <col min="7" max="7" width="16.21875" style="165" customWidth="1"/>
    <col min="8" max="8" width="19.6640625" style="148" customWidth="1"/>
    <col min="9" max="16384" width="8.88671875" style="148"/>
  </cols>
  <sheetData>
    <row r="1" spans="1:8" s="108" customFormat="1" ht="31.5" hidden="1" customHeight="1">
      <c r="A1" s="137" t="s">
        <v>204</v>
      </c>
      <c r="B1" s="137"/>
      <c r="C1" s="137" t="s">
        <v>205</v>
      </c>
      <c r="D1" s="137" t="s">
        <v>206</v>
      </c>
      <c r="E1" s="167" t="s">
        <v>245</v>
      </c>
      <c r="F1" s="168"/>
      <c r="G1" s="138"/>
    </row>
    <row r="2" spans="1:8" s="108" customFormat="1" ht="28.5" hidden="1" customHeight="1">
      <c r="A2" s="139" t="s">
        <v>246</v>
      </c>
      <c r="B2" s="140"/>
      <c r="C2" s="141"/>
      <c r="D2" s="137" t="s">
        <v>232</v>
      </c>
      <c r="E2" s="137"/>
      <c r="F2" s="137"/>
      <c r="G2" s="137"/>
    </row>
    <row r="3" spans="1:8" ht="18" customHeight="1" thickTop="1" thickBot="1">
      <c r="A3" s="142" t="s">
        <v>210</v>
      </c>
      <c r="B3" s="143"/>
      <c r="C3" s="144"/>
      <c r="D3" s="1320" t="s">
        <v>7</v>
      </c>
      <c r="E3" s="1351"/>
      <c r="F3" s="1320" t="s">
        <v>211</v>
      </c>
      <c r="G3" s="1321"/>
      <c r="H3" s="119" t="s">
        <v>9</v>
      </c>
    </row>
    <row r="4" spans="1:8" ht="18" customHeight="1" thickTop="1" thickBot="1">
      <c r="A4" s="149" t="s">
        <v>212</v>
      </c>
      <c r="B4" s="150" t="s">
        <v>213</v>
      </c>
      <c r="C4" s="151"/>
      <c r="D4" s="1320" t="s">
        <v>214</v>
      </c>
      <c r="E4" s="1351"/>
      <c r="F4" s="1320" t="s">
        <v>247</v>
      </c>
      <c r="G4" s="1321"/>
    </row>
    <row r="5" spans="1:8" ht="54" customHeight="1" thickTop="1">
      <c r="A5" s="1324" t="s">
        <v>248</v>
      </c>
      <c r="B5" s="1324"/>
      <c r="C5" s="1324"/>
      <c r="D5" s="1324"/>
      <c r="E5" s="1325"/>
      <c r="F5" s="1325"/>
      <c r="G5" s="1325"/>
      <c r="H5" s="124"/>
    </row>
    <row r="6" spans="1:8" ht="24" customHeight="1" thickBot="1">
      <c r="A6" s="1349" t="s">
        <v>1245</v>
      </c>
      <c r="B6" s="1349"/>
      <c r="C6" s="1349"/>
      <c r="D6" s="1349"/>
      <c r="E6" s="1350"/>
      <c r="F6" s="1350"/>
      <c r="G6" s="1350"/>
      <c r="H6" s="154"/>
    </row>
    <row r="7" spans="1:8" s="157" customFormat="1" ht="66" customHeight="1" thickBot="1">
      <c r="A7" s="155" t="s">
        <v>217</v>
      </c>
      <c r="B7" s="183" t="s">
        <v>178</v>
      </c>
      <c r="C7" s="1352" t="s">
        <v>249</v>
      </c>
      <c r="D7" s="1353"/>
      <c r="E7" s="1354" t="s">
        <v>250</v>
      </c>
      <c r="F7" s="1355"/>
      <c r="G7" s="1355"/>
    </row>
    <row r="8" spans="1:8" s="159" customFormat="1" ht="120" customHeight="1">
      <c r="A8" s="184" t="s">
        <v>178</v>
      </c>
      <c r="B8" s="177">
        <f>SUM(C8:G8)</f>
        <v>0</v>
      </c>
      <c r="C8" s="1356">
        <f>SUM(C9:D10)</f>
        <v>0</v>
      </c>
      <c r="D8" s="1357"/>
      <c r="E8" s="1358">
        <f>SUM(E9:G10)</f>
        <v>0</v>
      </c>
      <c r="F8" s="1359"/>
      <c r="G8" s="1359"/>
    </row>
    <row r="9" spans="1:8" s="159" customFormat="1" ht="120" customHeight="1">
      <c r="A9" s="161" t="s">
        <v>251</v>
      </c>
      <c r="B9" s="177">
        <f t="shared" ref="B9:B10" si="0">SUM(C9:G9)</f>
        <v>0</v>
      </c>
      <c r="C9" s="1358">
        <v>0</v>
      </c>
      <c r="D9" s="1359"/>
      <c r="E9" s="1358">
        <v>0</v>
      </c>
      <c r="F9" s="1359"/>
      <c r="G9" s="1359"/>
    </row>
    <row r="10" spans="1:8" s="159" customFormat="1" ht="120" customHeight="1" thickBot="1">
      <c r="A10" s="185" t="s">
        <v>227</v>
      </c>
      <c r="B10" s="186">
        <f t="shared" si="0"/>
        <v>0</v>
      </c>
      <c r="C10" s="1360">
        <v>0</v>
      </c>
      <c r="D10" s="1361"/>
      <c r="E10" s="1360">
        <v>0</v>
      </c>
      <c r="F10" s="1361"/>
      <c r="G10" s="1361"/>
    </row>
    <row r="11" spans="1:8" s="162" customFormat="1" ht="53.25" customHeight="1">
      <c r="A11" s="1339" t="s">
        <v>1248</v>
      </c>
      <c r="B11" s="1339"/>
      <c r="C11" s="1339"/>
      <c r="D11" s="1339"/>
      <c r="E11" s="1340"/>
      <c r="F11" s="1340"/>
      <c r="G11" s="1340"/>
      <c r="H11" s="135"/>
    </row>
    <row r="12" spans="1:8" s="164" customFormat="1" ht="18" customHeight="1">
      <c r="A12" s="1339" t="s">
        <v>228</v>
      </c>
      <c r="B12" s="1339"/>
      <c r="C12" s="1339"/>
      <c r="D12" s="1339"/>
      <c r="E12" s="163"/>
      <c r="F12" s="163"/>
      <c r="G12" s="163"/>
      <c r="H12" s="135"/>
    </row>
    <row r="13" spans="1:8" ht="36" customHeight="1">
      <c r="A13" s="1339" t="s">
        <v>252</v>
      </c>
      <c r="B13" s="1339"/>
      <c r="C13" s="1339"/>
      <c r="D13" s="1339"/>
      <c r="E13" s="163"/>
      <c r="F13" s="163"/>
      <c r="G13" s="163"/>
      <c r="H13" s="135"/>
    </row>
    <row r="14" spans="1:8" ht="15.6">
      <c r="B14" s="166"/>
      <c r="C14" s="166"/>
    </row>
    <row r="38" spans="3:3" hidden="1">
      <c r="C38" s="165" t="s">
        <v>235</v>
      </c>
    </row>
  </sheetData>
  <mergeCells count="17">
    <mergeCell ref="C10:D10"/>
    <mergeCell ref="E10:G10"/>
    <mergeCell ref="A11:G11"/>
    <mergeCell ref="A12:D12"/>
    <mergeCell ref="A13:D13"/>
    <mergeCell ref="C7:D7"/>
    <mergeCell ref="E7:G7"/>
    <mergeCell ref="C8:D8"/>
    <mergeCell ref="E8:G8"/>
    <mergeCell ref="C9:D9"/>
    <mergeCell ref="E9:G9"/>
    <mergeCell ref="A6:G6"/>
    <mergeCell ref="D3:E3"/>
    <mergeCell ref="F3:G3"/>
    <mergeCell ref="D4:E4"/>
    <mergeCell ref="F4:G4"/>
    <mergeCell ref="A5:G5"/>
  </mergeCells>
  <phoneticPr fontId="8" type="noConversion"/>
  <hyperlinks>
    <hyperlink ref="H3" location="預告統計資料發布時間表!A1" display="回發布時間表" xr:uid="{D43C5760-F1A5-4151-8190-378DE97C3EDB}"/>
  </hyperlinks>
  <printOptions horizontalCentered="1" verticalCentered="1"/>
  <pageMargins left="0.35433070866141736" right="0.35433070866141736" top="0.59055118110236227" bottom="0.59055118110236227" header="0.31496062992125984" footer="0.31496062992125984"/>
  <pageSetup paperSize="9" scale="81" orientation="landscape"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292091-4A0C-41F0-96C4-9E2C90EFB7AF}">
  <sheetPr>
    <tabColor rgb="FF00B0F0"/>
  </sheetPr>
  <dimension ref="A1:H38"/>
  <sheetViews>
    <sheetView view="pageBreakPreview" topLeftCell="A3" zoomScale="90" zoomScaleNormal="100" zoomScaleSheetLayoutView="90" workbookViewId="0"/>
  </sheetViews>
  <sheetFormatPr defaultRowHeight="12"/>
  <cols>
    <col min="1" max="1" width="30.6640625" style="165" customWidth="1"/>
    <col min="2" max="2" width="41" style="165" customWidth="1"/>
    <col min="3" max="3" width="26" style="165" customWidth="1"/>
    <col min="4" max="4" width="8.33203125" style="165" customWidth="1"/>
    <col min="5" max="5" width="6.77734375" style="165" customWidth="1"/>
    <col min="6" max="6" width="12.21875" style="165" customWidth="1"/>
    <col min="7" max="7" width="16.21875" style="165" customWidth="1"/>
    <col min="8" max="8" width="19.6640625" style="148" customWidth="1"/>
    <col min="9" max="16384" width="8.88671875" style="148"/>
  </cols>
  <sheetData>
    <row r="1" spans="1:8" s="108" customFormat="1" ht="31.5" hidden="1" customHeight="1">
      <c r="A1" s="137" t="s">
        <v>204</v>
      </c>
      <c r="B1" s="137"/>
      <c r="C1" s="137" t="s">
        <v>205</v>
      </c>
      <c r="D1" s="137" t="s">
        <v>206</v>
      </c>
      <c r="E1" s="167" t="s">
        <v>245</v>
      </c>
      <c r="F1" s="168"/>
      <c r="G1" s="138"/>
    </row>
    <row r="2" spans="1:8" s="108" customFormat="1" ht="28.5" hidden="1" customHeight="1">
      <c r="A2" s="139" t="s">
        <v>246</v>
      </c>
      <c r="B2" s="140"/>
      <c r="C2" s="141"/>
      <c r="D2" s="137" t="s">
        <v>232</v>
      </c>
      <c r="E2" s="137"/>
      <c r="F2" s="137"/>
      <c r="G2" s="137"/>
    </row>
    <row r="3" spans="1:8" ht="18" customHeight="1" thickTop="1" thickBot="1">
      <c r="A3" s="142" t="s">
        <v>210</v>
      </c>
      <c r="B3" s="143"/>
      <c r="C3" s="144"/>
      <c r="D3" s="1320" t="s">
        <v>7</v>
      </c>
      <c r="E3" s="1351"/>
      <c r="F3" s="1320" t="s">
        <v>211</v>
      </c>
      <c r="G3" s="1321"/>
      <c r="H3" s="119" t="s">
        <v>9</v>
      </c>
    </row>
    <row r="4" spans="1:8" ht="18" customHeight="1" thickTop="1" thickBot="1">
      <c r="A4" s="149" t="s">
        <v>212</v>
      </c>
      <c r="B4" s="150" t="s">
        <v>213</v>
      </c>
      <c r="C4" s="151"/>
      <c r="D4" s="1320" t="s">
        <v>214</v>
      </c>
      <c r="E4" s="1351"/>
      <c r="F4" s="1320" t="s">
        <v>247</v>
      </c>
      <c r="G4" s="1321"/>
    </row>
    <row r="5" spans="1:8" ht="54" customHeight="1" thickTop="1">
      <c r="A5" s="1324" t="s">
        <v>248</v>
      </c>
      <c r="B5" s="1324"/>
      <c r="C5" s="1324"/>
      <c r="D5" s="1324"/>
      <c r="E5" s="1325"/>
      <c r="F5" s="1325"/>
      <c r="G5" s="1325"/>
      <c r="H5" s="124"/>
    </row>
    <row r="6" spans="1:8" ht="24" customHeight="1" thickBot="1">
      <c r="A6" s="1349" t="s">
        <v>521</v>
      </c>
      <c r="B6" s="1349"/>
      <c r="C6" s="1349"/>
      <c r="D6" s="1349"/>
      <c r="E6" s="1350"/>
      <c r="F6" s="1350"/>
      <c r="G6" s="1350"/>
      <c r="H6" s="154"/>
    </row>
    <row r="7" spans="1:8" s="157" customFormat="1" ht="66" customHeight="1" thickBot="1">
      <c r="A7" s="155" t="s">
        <v>217</v>
      </c>
      <c r="B7" s="183" t="s">
        <v>178</v>
      </c>
      <c r="C7" s="1352" t="s">
        <v>249</v>
      </c>
      <c r="D7" s="1353"/>
      <c r="E7" s="1354" t="s">
        <v>250</v>
      </c>
      <c r="F7" s="1355"/>
      <c r="G7" s="1355"/>
    </row>
    <row r="8" spans="1:8" s="159" customFormat="1" ht="120" customHeight="1">
      <c r="A8" s="184" t="s">
        <v>178</v>
      </c>
      <c r="B8" s="177">
        <f>SUM(C8:G8)</f>
        <v>0</v>
      </c>
      <c r="C8" s="1356">
        <f>SUM(C9:D10)</f>
        <v>0</v>
      </c>
      <c r="D8" s="1357"/>
      <c r="E8" s="1358">
        <f>SUM(E9:G10)</f>
        <v>0</v>
      </c>
      <c r="F8" s="1359"/>
      <c r="G8" s="1359"/>
    </row>
    <row r="9" spans="1:8" s="159" customFormat="1" ht="120" customHeight="1">
      <c r="A9" s="161" t="s">
        <v>251</v>
      </c>
      <c r="B9" s="177">
        <f t="shared" ref="B9:B10" si="0">SUM(C9:G9)</f>
        <v>0</v>
      </c>
      <c r="C9" s="1358">
        <v>0</v>
      </c>
      <c r="D9" s="1359"/>
      <c r="E9" s="1358">
        <v>0</v>
      </c>
      <c r="F9" s="1359"/>
      <c r="G9" s="1359"/>
    </row>
    <row r="10" spans="1:8" s="159" customFormat="1" ht="120" customHeight="1" thickBot="1">
      <c r="A10" s="185" t="s">
        <v>227</v>
      </c>
      <c r="B10" s="186">
        <f t="shared" si="0"/>
        <v>0</v>
      </c>
      <c r="C10" s="1360">
        <v>0</v>
      </c>
      <c r="D10" s="1361"/>
      <c r="E10" s="1360">
        <v>0</v>
      </c>
      <c r="F10" s="1361"/>
      <c r="G10" s="1361"/>
    </row>
    <row r="11" spans="1:8" s="162" customFormat="1" ht="53.25" customHeight="1">
      <c r="A11" s="1339" t="s">
        <v>523</v>
      </c>
      <c r="B11" s="1339"/>
      <c r="C11" s="1339"/>
      <c r="D11" s="1339"/>
      <c r="E11" s="1340"/>
      <c r="F11" s="1340"/>
      <c r="G11" s="1340"/>
      <c r="H11" s="135"/>
    </row>
    <row r="12" spans="1:8" s="164" customFormat="1" ht="18" customHeight="1">
      <c r="A12" s="1339" t="s">
        <v>228</v>
      </c>
      <c r="B12" s="1339"/>
      <c r="C12" s="1339"/>
      <c r="D12" s="1339"/>
      <c r="E12" s="163"/>
      <c r="F12" s="163"/>
      <c r="G12" s="163"/>
      <c r="H12" s="135"/>
    </row>
    <row r="13" spans="1:8" ht="36" customHeight="1">
      <c r="A13" s="1339" t="s">
        <v>252</v>
      </c>
      <c r="B13" s="1339"/>
      <c r="C13" s="1339"/>
      <c r="D13" s="1339"/>
      <c r="E13" s="163"/>
      <c r="F13" s="163"/>
      <c r="G13" s="163"/>
      <c r="H13" s="135"/>
    </row>
    <row r="14" spans="1:8" ht="15.6">
      <c r="B14" s="166"/>
      <c r="C14" s="166"/>
    </row>
    <row r="38" spans="3:3" hidden="1">
      <c r="C38" s="165" t="s">
        <v>235</v>
      </c>
    </row>
  </sheetData>
  <mergeCells count="17">
    <mergeCell ref="A6:G6"/>
    <mergeCell ref="D3:E3"/>
    <mergeCell ref="F3:G3"/>
    <mergeCell ref="D4:E4"/>
    <mergeCell ref="F4:G4"/>
    <mergeCell ref="A5:G5"/>
    <mergeCell ref="C7:D7"/>
    <mergeCell ref="E7:G7"/>
    <mergeCell ref="C8:D8"/>
    <mergeCell ref="E8:G8"/>
    <mergeCell ref="C9:D9"/>
    <mergeCell ref="E9:G9"/>
    <mergeCell ref="C10:D10"/>
    <mergeCell ref="E10:G10"/>
    <mergeCell ref="A11:G11"/>
    <mergeCell ref="A12:D12"/>
    <mergeCell ref="A13:D13"/>
  </mergeCells>
  <phoneticPr fontId="8" type="noConversion"/>
  <hyperlinks>
    <hyperlink ref="H3" location="預告統計資料發布時間表!A1" display="回發布時間表" xr:uid="{6394895A-B7C4-4FEE-9A7C-64814D52E37C}"/>
  </hyperlinks>
  <printOptions horizontalCentered="1" verticalCentered="1"/>
  <pageMargins left="0.35433070866141736" right="0.35433070866141736" top="0.59055118110236227" bottom="0.59055118110236227" header="0.31496062992125984" footer="0.31496062992125984"/>
  <pageSetup paperSize="9" scale="81" orientation="landscape" r:id="rId1"/>
  <headerFooter alignWithMargins="0"/>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A3BEC9-70F3-4C40-AE0A-FD33B1C558A1}">
  <sheetPr>
    <tabColor rgb="FF00B0F0"/>
    <pageSetUpPr fitToPage="1"/>
  </sheetPr>
  <dimension ref="A1:I25"/>
  <sheetViews>
    <sheetView view="pageBreakPreview" topLeftCell="A3" zoomScaleNormal="85" zoomScaleSheetLayoutView="100" workbookViewId="0">
      <selection activeCell="I3" sqref="I3"/>
    </sheetView>
  </sheetViews>
  <sheetFormatPr defaultColWidth="7.21875" defaultRowHeight="12"/>
  <cols>
    <col min="1" max="1" width="15.77734375" style="165" customWidth="1"/>
    <col min="2" max="8" width="19.6640625" style="165" customWidth="1"/>
    <col min="9" max="16384" width="7.21875" style="148"/>
  </cols>
  <sheetData>
    <row r="1" spans="1:9" s="108" customFormat="1" ht="31.5" hidden="1" customHeight="1">
      <c r="A1" s="137" t="s">
        <v>204</v>
      </c>
      <c r="B1" s="137"/>
      <c r="C1" s="137" t="s">
        <v>205</v>
      </c>
      <c r="D1" s="137" t="s">
        <v>206</v>
      </c>
      <c r="E1" s="167" t="s">
        <v>253</v>
      </c>
      <c r="F1" s="168"/>
      <c r="G1" s="138"/>
      <c r="H1" s="137"/>
    </row>
    <row r="2" spans="1:9" s="108" customFormat="1" ht="28.5" hidden="1" customHeight="1">
      <c r="A2" s="139" t="s">
        <v>254</v>
      </c>
      <c r="B2" s="140"/>
      <c r="C2" s="141"/>
      <c r="D2" s="137" t="s">
        <v>255</v>
      </c>
      <c r="E2" s="137"/>
      <c r="F2" s="137"/>
      <c r="G2" s="137"/>
      <c r="H2" s="137"/>
    </row>
    <row r="3" spans="1:9" ht="18" customHeight="1" thickTop="1" thickBot="1">
      <c r="A3" s="142" t="s">
        <v>210</v>
      </c>
      <c r="B3" s="143"/>
      <c r="C3" s="144"/>
      <c r="D3" s="144"/>
      <c r="F3" s="146" t="s">
        <v>7</v>
      </c>
      <c r="G3" s="1320" t="s">
        <v>211</v>
      </c>
      <c r="H3" s="1321"/>
      <c r="I3" s="119" t="s">
        <v>9</v>
      </c>
    </row>
    <row r="4" spans="1:9" ht="18" customHeight="1" thickTop="1" thickBot="1">
      <c r="A4" s="149" t="s">
        <v>212</v>
      </c>
      <c r="B4" s="150" t="s">
        <v>213</v>
      </c>
      <c r="C4" s="151"/>
      <c r="D4" s="151"/>
      <c r="E4" s="187"/>
      <c r="F4" s="146" t="s">
        <v>214</v>
      </c>
      <c r="G4" s="1320" t="s">
        <v>256</v>
      </c>
      <c r="H4" s="1321"/>
    </row>
    <row r="5" spans="1:9" ht="54" customHeight="1" thickTop="1">
      <c r="A5" s="1341" t="s">
        <v>257</v>
      </c>
      <c r="B5" s="1341"/>
      <c r="C5" s="1341"/>
      <c r="D5" s="1341"/>
      <c r="E5" s="1341"/>
      <c r="F5" s="1341"/>
      <c r="G5" s="1341"/>
      <c r="H5" s="1341"/>
    </row>
    <row r="6" spans="1:9" ht="24" customHeight="1" thickBot="1">
      <c r="A6" s="1326" t="s">
        <v>1245</v>
      </c>
      <c r="B6" s="1326"/>
      <c r="C6" s="1326"/>
      <c r="D6" s="1326"/>
      <c r="E6" s="1326"/>
      <c r="F6" s="1326"/>
      <c r="G6" s="1326"/>
      <c r="H6" s="1326"/>
    </row>
    <row r="7" spans="1:9" s="157" customFormat="1" ht="33" customHeight="1">
      <c r="A7" s="1362" t="s">
        <v>217</v>
      </c>
      <c r="B7" s="1344" t="s">
        <v>178</v>
      </c>
      <c r="C7" s="1346" t="s">
        <v>240</v>
      </c>
      <c r="D7" s="1347"/>
      <c r="E7" s="1348"/>
      <c r="F7" s="1346" t="s">
        <v>241</v>
      </c>
      <c r="G7" s="1347"/>
      <c r="H7" s="1347"/>
    </row>
    <row r="8" spans="1:9" s="157" customFormat="1" ht="33" customHeight="1" thickBot="1">
      <c r="A8" s="1363"/>
      <c r="B8" s="1345"/>
      <c r="C8" s="174" t="s">
        <v>186</v>
      </c>
      <c r="D8" s="174" t="s">
        <v>220</v>
      </c>
      <c r="E8" s="174" t="s">
        <v>221</v>
      </c>
      <c r="F8" s="174" t="s">
        <v>186</v>
      </c>
      <c r="G8" s="174" t="s">
        <v>220</v>
      </c>
      <c r="H8" s="175" t="s">
        <v>221</v>
      </c>
    </row>
    <row r="9" spans="1:9" s="157" customFormat="1" ht="45" customHeight="1">
      <c r="A9" s="176" t="s">
        <v>178</v>
      </c>
      <c r="B9" s="188">
        <f>SUM(B10:B12)</f>
        <v>0</v>
      </c>
      <c r="C9" s="189">
        <f>SUM(D9:E9)</f>
        <v>0</v>
      </c>
      <c r="D9" s="189">
        <f>SUM(D10:D12)</f>
        <v>0</v>
      </c>
      <c r="E9" s="189">
        <f>SUM(E10:E12)</f>
        <v>0</v>
      </c>
      <c r="F9" s="189">
        <f>SUM(G9:H9)</f>
        <v>0</v>
      </c>
      <c r="G9" s="189">
        <f>SUM(G10:G12)</f>
        <v>0</v>
      </c>
      <c r="H9" s="189">
        <f>SUM(H10:H12)</f>
        <v>0</v>
      </c>
    </row>
    <row r="10" spans="1:9" s="157" customFormat="1" ht="45" customHeight="1">
      <c r="A10" s="179" t="s">
        <v>225</v>
      </c>
      <c r="B10" s="188">
        <f>C10+F10</f>
        <v>0</v>
      </c>
      <c r="C10" s="189">
        <f t="shared" ref="C10:C12" si="0">SUM(D10:E10)</f>
        <v>0</v>
      </c>
      <c r="D10" s="189">
        <v>0</v>
      </c>
      <c r="E10" s="189">
        <v>0</v>
      </c>
      <c r="F10" s="189">
        <f t="shared" ref="F10:F12" si="1">SUM(G10:H10)</f>
        <v>0</v>
      </c>
      <c r="G10" s="189">
        <v>0</v>
      </c>
      <c r="H10" s="189">
        <v>0</v>
      </c>
    </row>
    <row r="11" spans="1:9" s="157" customFormat="1" ht="45" customHeight="1">
      <c r="A11" s="179" t="s">
        <v>226</v>
      </c>
      <c r="B11" s="188">
        <f t="shared" ref="B11:B12" si="2">C11+F11</f>
        <v>0</v>
      </c>
      <c r="C11" s="189">
        <f t="shared" si="0"/>
        <v>0</v>
      </c>
      <c r="D11" s="189">
        <v>0</v>
      </c>
      <c r="E11" s="189">
        <v>0</v>
      </c>
      <c r="F11" s="189">
        <f t="shared" si="1"/>
        <v>0</v>
      </c>
      <c r="G11" s="189">
        <v>0</v>
      </c>
      <c r="H11" s="189">
        <v>0</v>
      </c>
    </row>
    <row r="12" spans="1:9" s="159" customFormat="1" ht="45" customHeight="1">
      <c r="A12" s="179" t="s">
        <v>227</v>
      </c>
      <c r="B12" s="188">
        <f t="shared" si="2"/>
        <v>0</v>
      </c>
      <c r="C12" s="189">
        <f t="shared" si="0"/>
        <v>0</v>
      </c>
      <c r="D12" s="181">
        <v>0</v>
      </c>
      <c r="E12" s="181">
        <v>0</v>
      </c>
      <c r="F12" s="189">
        <f t="shared" si="1"/>
        <v>0</v>
      </c>
      <c r="G12" s="181">
        <v>0</v>
      </c>
      <c r="H12" s="181">
        <v>0</v>
      </c>
    </row>
    <row r="13" spans="1:9" s="159" customFormat="1" ht="6.75" customHeight="1" thickBot="1">
      <c r="A13" s="179"/>
      <c r="B13" s="190"/>
      <c r="C13" s="191"/>
      <c r="D13" s="191"/>
      <c r="E13" s="192"/>
      <c r="F13" s="192"/>
      <c r="G13" s="192"/>
      <c r="H13" s="192"/>
    </row>
    <row r="14" spans="1:9" s="162" customFormat="1" ht="54" customHeight="1">
      <c r="A14" s="1337" t="s">
        <v>1250</v>
      </c>
      <c r="B14" s="1337"/>
      <c r="C14" s="1337"/>
      <c r="D14" s="1337"/>
      <c r="E14" s="1337"/>
      <c r="F14" s="1337"/>
      <c r="G14" s="1337"/>
      <c r="H14" s="1337"/>
    </row>
    <row r="15" spans="1:9" s="164" customFormat="1" ht="18" customHeight="1">
      <c r="A15" s="1339" t="s">
        <v>228</v>
      </c>
      <c r="B15" s="1339"/>
      <c r="C15" s="1339"/>
      <c r="D15" s="1339"/>
      <c r="E15" s="1339"/>
      <c r="F15" s="1339"/>
      <c r="G15" s="1339"/>
      <c r="H15" s="1339"/>
    </row>
    <row r="16" spans="1:9" ht="35.25" customHeight="1">
      <c r="A16" s="1339" t="s">
        <v>243</v>
      </c>
      <c r="B16" s="1339"/>
      <c r="C16" s="1339"/>
      <c r="D16" s="1339"/>
      <c r="E16" s="1339"/>
      <c r="F16" s="1339"/>
      <c r="G16" s="1339"/>
      <c r="H16" s="1339"/>
    </row>
    <row r="17" spans="1:7" ht="15.6">
      <c r="B17" s="166"/>
      <c r="C17" s="166"/>
    </row>
    <row r="22" spans="1:7" hidden="1">
      <c r="G22" s="165" t="s">
        <v>235</v>
      </c>
    </row>
    <row r="25" spans="1:7" ht="12.6">
      <c r="A25" s="182"/>
    </row>
  </sheetData>
  <mergeCells count="11">
    <mergeCell ref="A14:H14"/>
    <mergeCell ref="A15:H15"/>
    <mergeCell ref="A16:H16"/>
    <mergeCell ref="G3:H3"/>
    <mergeCell ref="G4:H4"/>
    <mergeCell ref="A5:H5"/>
    <mergeCell ref="A6:H6"/>
    <mergeCell ref="A7:A8"/>
    <mergeCell ref="B7:B8"/>
    <mergeCell ref="C7:E7"/>
    <mergeCell ref="F7:H7"/>
  </mergeCells>
  <phoneticPr fontId="8" type="noConversion"/>
  <hyperlinks>
    <hyperlink ref="I3" location="預告統計資料發布時間表!A1" display="回發布時間表" xr:uid="{4DECD6FB-7846-43A1-AC72-5A96E47B8DD0}"/>
  </hyperlinks>
  <printOptions horizontalCentered="1"/>
  <pageMargins left="0.74803149606299213" right="0.74803149606299213" top="0.59055118110236227" bottom="0.59055118110236227" header="0.31496062992125984" footer="0.31496062992125984"/>
  <pageSetup paperSize="9" scale="84" orientation="landscape"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B6AF1E-BA80-4AEF-9594-030BC919DF65}">
  <sheetPr>
    <tabColor rgb="FF00B0F0"/>
    <pageSetUpPr fitToPage="1"/>
  </sheetPr>
  <dimension ref="A1:I25"/>
  <sheetViews>
    <sheetView view="pageBreakPreview" topLeftCell="A3" zoomScaleNormal="85" zoomScaleSheetLayoutView="100" workbookViewId="0"/>
  </sheetViews>
  <sheetFormatPr defaultColWidth="7.21875" defaultRowHeight="12"/>
  <cols>
    <col min="1" max="1" width="15.77734375" style="165" customWidth="1"/>
    <col min="2" max="8" width="19.6640625" style="165" customWidth="1"/>
    <col min="9" max="16384" width="7.21875" style="148"/>
  </cols>
  <sheetData>
    <row r="1" spans="1:9" s="108" customFormat="1" ht="31.5" hidden="1" customHeight="1">
      <c r="A1" s="137" t="s">
        <v>204</v>
      </c>
      <c r="B1" s="137"/>
      <c r="C1" s="137" t="s">
        <v>205</v>
      </c>
      <c r="D1" s="137" t="s">
        <v>206</v>
      </c>
      <c r="E1" s="167" t="s">
        <v>253</v>
      </c>
      <c r="F1" s="168"/>
      <c r="G1" s="138"/>
      <c r="H1" s="137"/>
    </row>
    <row r="2" spans="1:9" s="108" customFormat="1" ht="28.5" hidden="1" customHeight="1">
      <c r="A2" s="139" t="s">
        <v>254</v>
      </c>
      <c r="B2" s="140"/>
      <c r="C2" s="141"/>
      <c r="D2" s="137" t="s">
        <v>255</v>
      </c>
      <c r="E2" s="137"/>
      <c r="F2" s="137"/>
      <c r="G2" s="137"/>
      <c r="H2" s="137"/>
    </row>
    <row r="3" spans="1:9" ht="18" customHeight="1" thickTop="1" thickBot="1">
      <c r="A3" s="142" t="s">
        <v>210</v>
      </c>
      <c r="B3" s="143"/>
      <c r="C3" s="144"/>
      <c r="D3" s="144"/>
      <c r="F3" s="146" t="s">
        <v>7</v>
      </c>
      <c r="G3" s="1320" t="s">
        <v>211</v>
      </c>
      <c r="H3" s="1321"/>
      <c r="I3" s="119" t="s">
        <v>9</v>
      </c>
    </row>
    <row r="4" spans="1:9" ht="18" customHeight="1" thickTop="1" thickBot="1">
      <c r="A4" s="149" t="s">
        <v>212</v>
      </c>
      <c r="B4" s="150" t="s">
        <v>213</v>
      </c>
      <c r="C4" s="151"/>
      <c r="D4" s="151"/>
      <c r="E4" s="187"/>
      <c r="F4" s="146" t="s">
        <v>214</v>
      </c>
      <c r="G4" s="1320" t="s">
        <v>256</v>
      </c>
      <c r="H4" s="1321"/>
    </row>
    <row r="5" spans="1:9" ht="54" customHeight="1" thickTop="1">
      <c r="A5" s="1341" t="s">
        <v>257</v>
      </c>
      <c r="B5" s="1341"/>
      <c r="C5" s="1341"/>
      <c r="D5" s="1341"/>
      <c r="E5" s="1341"/>
      <c r="F5" s="1341"/>
      <c r="G5" s="1341"/>
      <c r="H5" s="1341"/>
    </row>
    <row r="6" spans="1:9" ht="24" customHeight="1" thickBot="1">
      <c r="A6" s="1326" t="s">
        <v>521</v>
      </c>
      <c r="B6" s="1326"/>
      <c r="C6" s="1326"/>
      <c r="D6" s="1326"/>
      <c r="E6" s="1326"/>
      <c r="F6" s="1326"/>
      <c r="G6" s="1326"/>
      <c r="H6" s="1326"/>
    </row>
    <row r="7" spans="1:9" s="157" customFormat="1" ht="33" customHeight="1">
      <c r="A7" s="1362" t="s">
        <v>217</v>
      </c>
      <c r="B7" s="1344" t="s">
        <v>178</v>
      </c>
      <c r="C7" s="1346" t="s">
        <v>240</v>
      </c>
      <c r="D7" s="1347"/>
      <c r="E7" s="1348"/>
      <c r="F7" s="1346" t="s">
        <v>241</v>
      </c>
      <c r="G7" s="1347"/>
      <c r="H7" s="1347"/>
    </row>
    <row r="8" spans="1:9" s="157" customFormat="1" ht="33" customHeight="1" thickBot="1">
      <c r="A8" s="1363"/>
      <c r="B8" s="1345"/>
      <c r="C8" s="174" t="s">
        <v>186</v>
      </c>
      <c r="D8" s="174" t="s">
        <v>220</v>
      </c>
      <c r="E8" s="174" t="s">
        <v>221</v>
      </c>
      <c r="F8" s="174" t="s">
        <v>186</v>
      </c>
      <c r="G8" s="174" t="s">
        <v>220</v>
      </c>
      <c r="H8" s="175" t="s">
        <v>221</v>
      </c>
    </row>
    <row r="9" spans="1:9" s="157" customFormat="1" ht="45" customHeight="1">
      <c r="A9" s="176" t="s">
        <v>178</v>
      </c>
      <c r="B9" s="188">
        <f>SUM(B10:B12)</f>
        <v>0</v>
      </c>
      <c r="C9" s="189">
        <f>SUM(D9:E9)</f>
        <v>0</v>
      </c>
      <c r="D9" s="189">
        <f>SUM(D10:D12)</f>
        <v>0</v>
      </c>
      <c r="E9" s="189">
        <f>SUM(E10:E12)</f>
        <v>0</v>
      </c>
      <c r="F9" s="189">
        <f>SUM(G9:H9)</f>
        <v>0</v>
      </c>
      <c r="G9" s="189">
        <f>SUM(G10:G12)</f>
        <v>0</v>
      </c>
      <c r="H9" s="189">
        <f>SUM(H10:H12)</f>
        <v>0</v>
      </c>
    </row>
    <row r="10" spans="1:9" s="157" customFormat="1" ht="45" customHeight="1">
      <c r="A10" s="179" t="s">
        <v>225</v>
      </c>
      <c r="B10" s="188">
        <f>C10+F10</f>
        <v>0</v>
      </c>
      <c r="C10" s="189">
        <f t="shared" ref="C10:C12" si="0">SUM(D10:E10)</f>
        <v>0</v>
      </c>
      <c r="D10" s="189">
        <v>0</v>
      </c>
      <c r="E10" s="189">
        <v>0</v>
      </c>
      <c r="F10" s="189">
        <f t="shared" ref="F10:F12" si="1">SUM(G10:H10)</f>
        <v>0</v>
      </c>
      <c r="G10" s="189">
        <v>0</v>
      </c>
      <c r="H10" s="189">
        <v>0</v>
      </c>
    </row>
    <row r="11" spans="1:9" s="157" customFormat="1" ht="45" customHeight="1">
      <c r="A11" s="179" t="s">
        <v>226</v>
      </c>
      <c r="B11" s="188">
        <f t="shared" ref="B11:B12" si="2">C11+F11</f>
        <v>0</v>
      </c>
      <c r="C11" s="189">
        <f t="shared" si="0"/>
        <v>0</v>
      </c>
      <c r="D11" s="189">
        <v>0</v>
      </c>
      <c r="E11" s="189">
        <v>0</v>
      </c>
      <c r="F11" s="189">
        <f t="shared" si="1"/>
        <v>0</v>
      </c>
      <c r="G11" s="189">
        <v>0</v>
      </c>
      <c r="H11" s="189">
        <v>0</v>
      </c>
    </row>
    <row r="12" spans="1:9" s="159" customFormat="1" ht="45" customHeight="1">
      <c r="A12" s="179" t="s">
        <v>227</v>
      </c>
      <c r="B12" s="188">
        <f t="shared" si="2"/>
        <v>0</v>
      </c>
      <c r="C12" s="189">
        <f t="shared" si="0"/>
        <v>0</v>
      </c>
      <c r="D12" s="181">
        <v>0</v>
      </c>
      <c r="E12" s="181">
        <v>0</v>
      </c>
      <c r="F12" s="189">
        <f t="shared" si="1"/>
        <v>0</v>
      </c>
      <c r="G12" s="181">
        <v>0</v>
      </c>
      <c r="H12" s="181">
        <v>0</v>
      </c>
    </row>
    <row r="13" spans="1:9" s="159" customFormat="1" ht="6.75" customHeight="1" thickBot="1">
      <c r="A13" s="179"/>
      <c r="B13" s="190"/>
      <c r="C13" s="191"/>
      <c r="D13" s="191"/>
      <c r="E13" s="192"/>
      <c r="F13" s="192"/>
      <c r="G13" s="192"/>
      <c r="H13" s="192"/>
    </row>
    <row r="14" spans="1:9" s="162" customFormat="1" ht="54" customHeight="1">
      <c r="A14" s="1337" t="s">
        <v>524</v>
      </c>
      <c r="B14" s="1337"/>
      <c r="C14" s="1337"/>
      <c r="D14" s="1337"/>
      <c r="E14" s="1337"/>
      <c r="F14" s="1337"/>
      <c r="G14" s="1337"/>
      <c r="H14" s="1337"/>
    </row>
    <row r="15" spans="1:9" s="164" customFormat="1" ht="18" customHeight="1">
      <c r="A15" s="1339" t="s">
        <v>228</v>
      </c>
      <c r="B15" s="1339"/>
      <c r="C15" s="1339"/>
      <c r="D15" s="1339"/>
      <c r="E15" s="1339"/>
      <c r="F15" s="1339"/>
      <c r="G15" s="1339"/>
      <c r="H15" s="1339"/>
    </row>
    <row r="16" spans="1:9" ht="35.25" customHeight="1">
      <c r="A16" s="1339" t="s">
        <v>243</v>
      </c>
      <c r="B16" s="1339"/>
      <c r="C16" s="1339"/>
      <c r="D16" s="1339"/>
      <c r="E16" s="1339"/>
      <c r="F16" s="1339"/>
      <c r="G16" s="1339"/>
      <c r="H16" s="1339"/>
    </row>
    <row r="17" spans="1:7" ht="15.6">
      <c r="B17" s="166"/>
      <c r="C17" s="166"/>
    </row>
    <row r="22" spans="1:7" hidden="1">
      <c r="G22" s="165" t="s">
        <v>235</v>
      </c>
    </row>
    <row r="25" spans="1:7" ht="12.6">
      <c r="A25" s="182"/>
    </row>
  </sheetData>
  <mergeCells count="11">
    <mergeCell ref="A14:H14"/>
    <mergeCell ref="A15:H15"/>
    <mergeCell ref="A16:H16"/>
    <mergeCell ref="G3:H3"/>
    <mergeCell ref="G4:H4"/>
    <mergeCell ref="A5:H5"/>
    <mergeCell ref="A6:H6"/>
    <mergeCell ref="A7:A8"/>
    <mergeCell ref="B7:B8"/>
    <mergeCell ref="C7:E7"/>
    <mergeCell ref="F7:H7"/>
  </mergeCells>
  <phoneticPr fontId="8" type="noConversion"/>
  <hyperlinks>
    <hyperlink ref="I3" location="預告統計資料發布時間表!A1" display="回發布時間表" xr:uid="{DB8E8C95-2D06-458A-838A-EA7E55F87270}"/>
  </hyperlinks>
  <printOptions horizontalCentered="1"/>
  <pageMargins left="0.74803149606299213" right="0.74803149606299213" top="0.59055118110236227" bottom="0.59055118110236227" header="0.31496062992125984" footer="0.31496062992125984"/>
  <pageSetup paperSize="9" scale="84" orientation="landscape" r:id="rId1"/>
  <headerFooter alignWithMargins="0"/>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FA3F60-89EB-4F6E-B096-BE632E2226C4}">
  <sheetPr>
    <tabColor rgb="FF00B0F0"/>
    <pageSetUpPr fitToPage="1"/>
  </sheetPr>
  <dimension ref="A1:H28"/>
  <sheetViews>
    <sheetView view="pageBreakPreview" topLeftCell="A3" zoomScaleNormal="60" zoomScaleSheetLayoutView="100" workbookViewId="0">
      <selection activeCell="G3" sqref="G3"/>
    </sheetView>
  </sheetViews>
  <sheetFormatPr defaultColWidth="7.21875" defaultRowHeight="12"/>
  <cols>
    <col min="1" max="1" width="30.6640625" style="165" customWidth="1"/>
    <col min="2" max="2" width="41" style="165" customWidth="1"/>
    <col min="3" max="3" width="32.21875" style="165" customWidth="1"/>
    <col min="4" max="4" width="14" style="165" customWidth="1"/>
    <col min="5" max="5" width="23.5546875" style="165" customWidth="1"/>
    <col min="6" max="6" width="19.6640625" style="165" customWidth="1"/>
    <col min="7" max="8" width="19.6640625" style="148" customWidth="1"/>
    <col min="9" max="16384" width="7.21875" style="148"/>
  </cols>
  <sheetData>
    <row r="1" spans="1:8" s="108" customFormat="1" ht="61.5" hidden="1" customHeight="1">
      <c r="A1" s="137" t="s">
        <v>204</v>
      </c>
      <c r="B1" s="137"/>
      <c r="C1" s="137" t="s">
        <v>205</v>
      </c>
      <c r="D1" s="137" t="s">
        <v>206</v>
      </c>
      <c r="E1" s="167" t="s">
        <v>258</v>
      </c>
      <c r="F1" s="168"/>
      <c r="G1" s="111"/>
    </row>
    <row r="2" spans="1:8" s="108" customFormat="1" ht="86.25" hidden="1" customHeight="1">
      <c r="A2" s="139" t="s">
        <v>259</v>
      </c>
      <c r="B2" s="140"/>
      <c r="C2" s="141"/>
      <c r="D2" s="137" t="s">
        <v>255</v>
      </c>
      <c r="E2" s="137"/>
      <c r="F2" s="137"/>
    </row>
    <row r="3" spans="1:8" ht="18" customHeight="1" thickTop="1" thickBot="1">
      <c r="A3" s="142" t="s">
        <v>210</v>
      </c>
      <c r="B3" s="143"/>
      <c r="C3" s="144"/>
      <c r="D3" s="146" t="s">
        <v>7</v>
      </c>
      <c r="E3" s="1320" t="s">
        <v>211</v>
      </c>
      <c r="F3" s="1321"/>
      <c r="G3" s="119" t="s">
        <v>9</v>
      </c>
    </row>
    <row r="4" spans="1:8" ht="18" customHeight="1" thickTop="1" thickBot="1">
      <c r="A4" s="149" t="s">
        <v>212</v>
      </c>
      <c r="B4" s="150" t="s">
        <v>213</v>
      </c>
      <c r="C4" s="151"/>
      <c r="D4" s="146" t="s">
        <v>214</v>
      </c>
      <c r="E4" s="1320" t="s">
        <v>260</v>
      </c>
      <c r="F4" s="1321"/>
    </row>
    <row r="5" spans="1:8" ht="54" customHeight="1" thickTop="1">
      <c r="A5" s="1324" t="s">
        <v>261</v>
      </c>
      <c r="B5" s="1324"/>
      <c r="C5" s="1324"/>
      <c r="D5" s="1324"/>
      <c r="E5" s="1325"/>
      <c r="F5" s="1325"/>
      <c r="G5" s="124"/>
      <c r="H5" s="124"/>
    </row>
    <row r="6" spans="1:8" ht="24" customHeight="1" thickBot="1">
      <c r="A6" s="1326" t="s">
        <v>1245</v>
      </c>
      <c r="B6" s="1326"/>
      <c r="C6" s="1326"/>
      <c r="D6" s="1326"/>
      <c r="E6" s="1327"/>
      <c r="F6" s="1327"/>
      <c r="G6" s="154"/>
      <c r="H6" s="154"/>
    </row>
    <row r="7" spans="1:8" s="157" customFormat="1" ht="66" customHeight="1" thickBot="1">
      <c r="A7" s="155" t="s">
        <v>217</v>
      </c>
      <c r="B7" s="193" t="s">
        <v>178</v>
      </c>
      <c r="C7" s="1364" t="s">
        <v>220</v>
      </c>
      <c r="D7" s="1365"/>
      <c r="E7" s="1354" t="s">
        <v>221</v>
      </c>
      <c r="F7" s="1355"/>
    </row>
    <row r="8" spans="1:8" s="157" customFormat="1" ht="45" customHeight="1">
      <c r="A8" s="194" t="s">
        <v>262</v>
      </c>
      <c r="B8" s="188">
        <f>SUM(B9:B11)</f>
        <v>0</v>
      </c>
      <c r="C8" s="1366">
        <f>SUM(C9:D11)</f>
        <v>0</v>
      </c>
      <c r="D8" s="1367"/>
      <c r="E8" s="1366">
        <f>SUM(E9:F11)</f>
        <v>0</v>
      </c>
      <c r="F8" s="1367"/>
    </row>
    <row r="9" spans="1:8" s="157" customFormat="1" ht="45" customHeight="1">
      <c r="A9" s="195" t="s">
        <v>225</v>
      </c>
      <c r="B9" s="188">
        <f>SUM(C9:F9)</f>
        <v>0</v>
      </c>
      <c r="C9" s="1366">
        <v>0</v>
      </c>
      <c r="D9" s="1367"/>
      <c r="E9" s="1366">
        <v>0</v>
      </c>
      <c r="F9" s="1367"/>
    </row>
    <row r="10" spans="1:8" s="157" customFormat="1" ht="45" customHeight="1">
      <c r="A10" s="195" t="s">
        <v>226</v>
      </c>
      <c r="B10" s="188">
        <f>SUM(C10:F10)</f>
        <v>0</v>
      </c>
      <c r="C10" s="1366">
        <v>0</v>
      </c>
      <c r="D10" s="1367"/>
      <c r="E10" s="1366">
        <v>0</v>
      </c>
      <c r="F10" s="1367"/>
    </row>
    <row r="11" spans="1:8" s="159" customFormat="1" ht="45" customHeight="1" thickBot="1">
      <c r="A11" s="195" t="s">
        <v>227</v>
      </c>
      <c r="B11" s="180">
        <f>SUM(C11:F11)</f>
        <v>0</v>
      </c>
      <c r="C11" s="1366">
        <v>0</v>
      </c>
      <c r="D11" s="1367"/>
      <c r="E11" s="1368">
        <v>0</v>
      </c>
      <c r="F11" s="1369"/>
    </row>
    <row r="12" spans="1:8" s="162" customFormat="1" ht="54.75" customHeight="1">
      <c r="A12" s="1337" t="s">
        <v>1252</v>
      </c>
      <c r="B12" s="1337"/>
      <c r="C12" s="1337"/>
      <c r="D12" s="1337"/>
      <c r="E12" s="1338"/>
      <c r="F12" s="1338"/>
      <c r="G12" s="135"/>
      <c r="H12" s="135"/>
    </row>
    <row r="13" spans="1:8" s="164" customFormat="1" ht="18" customHeight="1">
      <c r="A13" s="1339" t="s">
        <v>228</v>
      </c>
      <c r="B13" s="1339"/>
      <c r="C13" s="1339"/>
      <c r="D13" s="1339"/>
      <c r="E13" s="163"/>
      <c r="F13" s="163"/>
      <c r="G13" s="135"/>
      <c r="H13" s="135"/>
    </row>
    <row r="14" spans="1:8" ht="36" customHeight="1">
      <c r="A14" s="1339" t="s">
        <v>243</v>
      </c>
      <c r="B14" s="1339"/>
      <c r="C14" s="1339"/>
      <c r="D14" s="1339"/>
      <c r="E14" s="163"/>
      <c r="F14" s="163"/>
      <c r="G14" s="135"/>
      <c r="H14" s="135"/>
    </row>
    <row r="15" spans="1:8" ht="15.6">
      <c r="B15" s="166"/>
      <c r="C15" s="166"/>
    </row>
    <row r="28" spans="3:3" hidden="1">
      <c r="C28" s="165" t="s">
        <v>235</v>
      </c>
    </row>
  </sheetData>
  <mergeCells count="17">
    <mergeCell ref="C11:D11"/>
    <mergeCell ref="E11:F11"/>
    <mergeCell ref="A12:F12"/>
    <mergeCell ref="A13:D13"/>
    <mergeCell ref="A14:D14"/>
    <mergeCell ref="C8:D8"/>
    <mergeCell ref="E8:F8"/>
    <mergeCell ref="C9:D9"/>
    <mergeCell ref="E9:F9"/>
    <mergeCell ref="C10:D10"/>
    <mergeCell ref="E10:F10"/>
    <mergeCell ref="E3:F3"/>
    <mergeCell ref="E4:F4"/>
    <mergeCell ref="A5:F5"/>
    <mergeCell ref="A6:F6"/>
    <mergeCell ref="C7:D7"/>
    <mergeCell ref="E7:F7"/>
  </mergeCells>
  <phoneticPr fontId="8" type="noConversion"/>
  <hyperlinks>
    <hyperlink ref="G3" location="預告統計資料發布時間表!A1" display="回發布時間表" xr:uid="{04E200AE-3D5B-40C5-AA2F-44746A10CD53}"/>
  </hyperlinks>
  <printOptions horizontalCentered="1"/>
  <pageMargins left="0.74803149606299213" right="0.74803149606299213" top="0.59055118110236227" bottom="0.59055118110236227" header="0.31496062992125984" footer="0.31496062992125984"/>
  <pageSetup paperSize="9" scale="80" orientation="landscape" r:id="rId1"/>
  <headerFooter alignWithMargins="0"/>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A067C1-4716-4EF6-9C91-554B80780838}">
  <sheetPr>
    <tabColor rgb="FF00B0F0"/>
    <pageSetUpPr fitToPage="1"/>
  </sheetPr>
  <dimension ref="A1:H28"/>
  <sheetViews>
    <sheetView view="pageBreakPreview" topLeftCell="A3" zoomScaleNormal="60" zoomScaleSheetLayoutView="100" workbookViewId="0"/>
  </sheetViews>
  <sheetFormatPr defaultColWidth="7.21875" defaultRowHeight="12"/>
  <cols>
    <col min="1" max="1" width="30.6640625" style="165" customWidth="1"/>
    <col min="2" max="2" width="41" style="165" customWidth="1"/>
    <col min="3" max="3" width="32.21875" style="165" customWidth="1"/>
    <col min="4" max="4" width="14" style="165" customWidth="1"/>
    <col min="5" max="5" width="23.5546875" style="165" customWidth="1"/>
    <col min="6" max="6" width="19.6640625" style="165" customWidth="1"/>
    <col min="7" max="8" width="19.6640625" style="148" customWidth="1"/>
    <col min="9" max="16384" width="7.21875" style="148"/>
  </cols>
  <sheetData>
    <row r="1" spans="1:8" s="108" customFormat="1" ht="61.5" hidden="1" customHeight="1">
      <c r="A1" s="137" t="s">
        <v>204</v>
      </c>
      <c r="B1" s="137"/>
      <c r="C1" s="137" t="s">
        <v>205</v>
      </c>
      <c r="D1" s="137" t="s">
        <v>206</v>
      </c>
      <c r="E1" s="167" t="s">
        <v>258</v>
      </c>
      <c r="F1" s="168"/>
      <c r="G1" s="111"/>
    </row>
    <row r="2" spans="1:8" s="108" customFormat="1" ht="86.25" hidden="1" customHeight="1">
      <c r="A2" s="139" t="s">
        <v>259</v>
      </c>
      <c r="B2" s="140"/>
      <c r="C2" s="141"/>
      <c r="D2" s="137" t="s">
        <v>255</v>
      </c>
      <c r="E2" s="137"/>
      <c r="F2" s="137"/>
    </row>
    <row r="3" spans="1:8" ht="18" customHeight="1" thickTop="1" thickBot="1">
      <c r="A3" s="142" t="s">
        <v>210</v>
      </c>
      <c r="B3" s="143"/>
      <c r="C3" s="144"/>
      <c r="D3" s="146" t="s">
        <v>7</v>
      </c>
      <c r="E3" s="1320" t="s">
        <v>211</v>
      </c>
      <c r="F3" s="1321"/>
      <c r="G3" s="119" t="s">
        <v>9</v>
      </c>
    </row>
    <row r="4" spans="1:8" ht="18" customHeight="1" thickTop="1" thickBot="1">
      <c r="A4" s="149" t="s">
        <v>212</v>
      </c>
      <c r="B4" s="150" t="s">
        <v>213</v>
      </c>
      <c r="C4" s="151"/>
      <c r="D4" s="146" t="s">
        <v>214</v>
      </c>
      <c r="E4" s="1320" t="s">
        <v>260</v>
      </c>
      <c r="F4" s="1321"/>
    </row>
    <row r="5" spans="1:8" ht="54" customHeight="1" thickTop="1">
      <c r="A5" s="1324" t="s">
        <v>261</v>
      </c>
      <c r="B5" s="1324"/>
      <c r="C5" s="1324"/>
      <c r="D5" s="1324"/>
      <c r="E5" s="1325"/>
      <c r="F5" s="1325"/>
      <c r="G5" s="124"/>
      <c r="H5" s="124"/>
    </row>
    <row r="6" spans="1:8" ht="24" customHeight="1" thickBot="1">
      <c r="A6" s="1326" t="s">
        <v>521</v>
      </c>
      <c r="B6" s="1326"/>
      <c r="C6" s="1326"/>
      <c r="D6" s="1326"/>
      <c r="E6" s="1327"/>
      <c r="F6" s="1327"/>
      <c r="G6" s="154"/>
      <c r="H6" s="154"/>
    </row>
    <row r="7" spans="1:8" s="157" customFormat="1" ht="66" customHeight="1" thickBot="1">
      <c r="A7" s="155" t="s">
        <v>217</v>
      </c>
      <c r="B7" s="193" t="s">
        <v>178</v>
      </c>
      <c r="C7" s="1364" t="s">
        <v>220</v>
      </c>
      <c r="D7" s="1365"/>
      <c r="E7" s="1354" t="s">
        <v>221</v>
      </c>
      <c r="F7" s="1355"/>
    </row>
    <row r="8" spans="1:8" s="157" customFormat="1" ht="45" customHeight="1">
      <c r="A8" s="194" t="s">
        <v>262</v>
      </c>
      <c r="B8" s="188">
        <f>SUM(B9:B11)</f>
        <v>0</v>
      </c>
      <c r="C8" s="1366">
        <f>SUM(C9:D11)</f>
        <v>0</v>
      </c>
      <c r="D8" s="1367"/>
      <c r="E8" s="1366">
        <f>SUM(E9:F11)</f>
        <v>0</v>
      </c>
      <c r="F8" s="1367"/>
    </row>
    <row r="9" spans="1:8" s="157" customFormat="1" ht="45" customHeight="1">
      <c r="A9" s="195" t="s">
        <v>225</v>
      </c>
      <c r="B9" s="188">
        <f>SUM(C9:F9)</f>
        <v>0</v>
      </c>
      <c r="C9" s="1366">
        <v>0</v>
      </c>
      <c r="D9" s="1367"/>
      <c r="E9" s="1366">
        <v>0</v>
      </c>
      <c r="F9" s="1367"/>
    </row>
    <row r="10" spans="1:8" s="157" customFormat="1" ht="45" customHeight="1">
      <c r="A10" s="195" t="s">
        <v>226</v>
      </c>
      <c r="B10" s="188">
        <f>SUM(C10:F10)</f>
        <v>0</v>
      </c>
      <c r="C10" s="1366">
        <v>0</v>
      </c>
      <c r="D10" s="1367"/>
      <c r="E10" s="1366">
        <v>0</v>
      </c>
      <c r="F10" s="1367"/>
    </row>
    <row r="11" spans="1:8" s="159" customFormat="1" ht="45" customHeight="1" thickBot="1">
      <c r="A11" s="195" t="s">
        <v>227</v>
      </c>
      <c r="B11" s="180">
        <f>SUM(C11:F11)</f>
        <v>0</v>
      </c>
      <c r="C11" s="1366">
        <v>0</v>
      </c>
      <c r="D11" s="1367"/>
      <c r="E11" s="1368">
        <v>0</v>
      </c>
      <c r="F11" s="1369"/>
    </row>
    <row r="12" spans="1:8" s="162" customFormat="1" ht="54.75" customHeight="1">
      <c r="A12" s="1337" t="s">
        <v>525</v>
      </c>
      <c r="B12" s="1337"/>
      <c r="C12" s="1337"/>
      <c r="D12" s="1337"/>
      <c r="E12" s="1338"/>
      <c r="F12" s="1338"/>
      <c r="G12" s="135"/>
      <c r="H12" s="135"/>
    </row>
    <row r="13" spans="1:8" s="164" customFormat="1" ht="18" customHeight="1">
      <c r="A13" s="1339" t="s">
        <v>228</v>
      </c>
      <c r="B13" s="1339"/>
      <c r="C13" s="1339"/>
      <c r="D13" s="1339"/>
      <c r="E13" s="163"/>
      <c r="F13" s="163"/>
      <c r="G13" s="135"/>
      <c r="H13" s="135"/>
    </row>
    <row r="14" spans="1:8" ht="36" customHeight="1">
      <c r="A14" s="1339" t="s">
        <v>243</v>
      </c>
      <c r="B14" s="1339"/>
      <c r="C14" s="1339"/>
      <c r="D14" s="1339"/>
      <c r="E14" s="163"/>
      <c r="F14" s="163"/>
      <c r="G14" s="135"/>
      <c r="H14" s="135"/>
    </row>
    <row r="15" spans="1:8" ht="15.6">
      <c r="B15" s="166"/>
      <c r="C15" s="166"/>
    </row>
    <row r="28" spans="3:3" hidden="1">
      <c r="C28" s="165" t="s">
        <v>235</v>
      </c>
    </row>
  </sheetData>
  <mergeCells count="17">
    <mergeCell ref="E3:F3"/>
    <mergeCell ref="E4:F4"/>
    <mergeCell ref="A5:F5"/>
    <mergeCell ref="A6:F6"/>
    <mergeCell ref="C7:D7"/>
    <mergeCell ref="E7:F7"/>
    <mergeCell ref="C8:D8"/>
    <mergeCell ref="E8:F8"/>
    <mergeCell ref="C9:D9"/>
    <mergeCell ref="E9:F9"/>
    <mergeCell ref="C10:D10"/>
    <mergeCell ref="E10:F10"/>
    <mergeCell ref="C11:D11"/>
    <mergeCell ref="E11:F11"/>
    <mergeCell ref="A12:F12"/>
    <mergeCell ref="A13:D13"/>
    <mergeCell ref="A14:D14"/>
  </mergeCells>
  <phoneticPr fontId="8" type="noConversion"/>
  <hyperlinks>
    <hyperlink ref="G3" location="預告統計資料發布時間表!A1" display="回發布時間表" xr:uid="{5EF2F641-9695-43A5-877B-1977036241DF}"/>
  </hyperlinks>
  <printOptions horizontalCentered="1"/>
  <pageMargins left="0.74803149606299213" right="0.74803149606299213" top="0.59055118110236227" bottom="0.59055118110236227" header="0.31496062992125984" footer="0.31496062992125984"/>
  <pageSetup paperSize="9" scale="80" orientation="landscape" r:id="rId1"/>
  <headerFooter alignWithMargins="0"/>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140007-A5E6-45B1-A4A4-6D1F8723C7BD}">
  <sheetPr>
    <tabColor rgb="FF00B0F0"/>
    <pageSetUpPr fitToPage="1"/>
  </sheetPr>
  <dimension ref="A1:H29"/>
  <sheetViews>
    <sheetView view="pageBreakPreview" topLeftCell="A3" zoomScale="85" zoomScaleNormal="70" zoomScaleSheetLayoutView="85" workbookViewId="0">
      <selection activeCell="G3" sqref="G3"/>
    </sheetView>
  </sheetViews>
  <sheetFormatPr defaultColWidth="7.21875" defaultRowHeight="12"/>
  <cols>
    <col min="1" max="1" width="35.5546875" style="165" customWidth="1"/>
    <col min="2" max="3" width="39.21875" style="165" customWidth="1"/>
    <col min="4" max="4" width="13.33203125" style="165" customWidth="1"/>
    <col min="5" max="5" width="23.5546875" style="165" customWidth="1"/>
    <col min="6" max="6" width="19.6640625" style="165" customWidth="1"/>
    <col min="7" max="8" width="19.6640625" style="148" customWidth="1"/>
    <col min="9" max="16384" width="7.21875" style="148"/>
  </cols>
  <sheetData>
    <row r="1" spans="1:8" s="108" customFormat="1" ht="61.5" hidden="1" customHeight="1">
      <c r="A1" s="137" t="s">
        <v>204</v>
      </c>
      <c r="B1" s="137"/>
      <c r="C1" s="137" t="s">
        <v>205</v>
      </c>
      <c r="D1" s="137" t="s">
        <v>206</v>
      </c>
      <c r="E1" s="167" t="s">
        <v>258</v>
      </c>
      <c r="F1" s="168"/>
      <c r="G1" s="111"/>
    </row>
    <row r="2" spans="1:8" s="108" customFormat="1" ht="86.25" hidden="1" customHeight="1">
      <c r="A2" s="139" t="s">
        <v>259</v>
      </c>
      <c r="B2" s="140"/>
      <c r="C2" s="141"/>
      <c r="D2" s="137" t="s">
        <v>255</v>
      </c>
      <c r="E2" s="137"/>
      <c r="F2" s="137"/>
    </row>
    <row r="3" spans="1:8" ht="18" customHeight="1" thickTop="1" thickBot="1">
      <c r="A3" s="142" t="s">
        <v>210</v>
      </c>
      <c r="B3" s="143"/>
      <c r="C3" s="144"/>
      <c r="D3" s="146" t="s">
        <v>7</v>
      </c>
      <c r="E3" s="1320" t="s">
        <v>211</v>
      </c>
      <c r="F3" s="1321"/>
      <c r="G3" s="119" t="s">
        <v>9</v>
      </c>
    </row>
    <row r="4" spans="1:8" ht="18" customHeight="1" thickTop="1" thickBot="1">
      <c r="A4" s="149" t="s">
        <v>212</v>
      </c>
      <c r="B4" s="150" t="s">
        <v>213</v>
      </c>
      <c r="C4" s="151"/>
      <c r="D4" s="146" t="s">
        <v>214</v>
      </c>
      <c r="E4" s="1320" t="s">
        <v>263</v>
      </c>
      <c r="F4" s="1321"/>
    </row>
    <row r="5" spans="1:8" ht="54" customHeight="1" thickTop="1">
      <c r="A5" s="1324" t="s">
        <v>264</v>
      </c>
      <c r="B5" s="1324"/>
      <c r="C5" s="1324"/>
      <c r="D5" s="1324"/>
      <c r="E5" s="1325"/>
      <c r="F5" s="1325"/>
      <c r="G5" s="124"/>
      <c r="H5" s="124"/>
    </row>
    <row r="6" spans="1:8" ht="24" customHeight="1" thickBot="1">
      <c r="A6" s="1349" t="s">
        <v>1245</v>
      </c>
      <c r="B6" s="1349"/>
      <c r="C6" s="1349"/>
      <c r="D6" s="1349"/>
      <c r="E6" s="1350"/>
      <c r="F6" s="1350"/>
      <c r="G6" s="154"/>
      <c r="H6" s="154"/>
    </row>
    <row r="7" spans="1:8" s="157" customFormat="1" ht="66" customHeight="1" thickBot="1">
      <c r="A7" s="155" t="s">
        <v>265</v>
      </c>
      <c r="B7" s="196" t="s">
        <v>266</v>
      </c>
      <c r="C7" s="1370" t="s">
        <v>267</v>
      </c>
      <c r="D7" s="1371"/>
      <c r="E7" s="1372" t="s">
        <v>268</v>
      </c>
      <c r="F7" s="1373"/>
    </row>
    <row r="8" spans="1:8" s="159" customFormat="1" ht="52.5" customHeight="1">
      <c r="A8" s="197" t="s">
        <v>269</v>
      </c>
      <c r="B8" s="198">
        <v>23</v>
      </c>
      <c r="C8" s="1374">
        <v>0</v>
      </c>
      <c r="D8" s="1375"/>
      <c r="E8" s="1374">
        <v>3</v>
      </c>
      <c r="F8" s="1375"/>
    </row>
    <row r="9" spans="1:8" s="159" customFormat="1" ht="52.5" customHeight="1">
      <c r="A9" s="197" t="s">
        <v>270</v>
      </c>
      <c r="B9" s="198">
        <v>0</v>
      </c>
      <c r="C9" s="1374">
        <v>0</v>
      </c>
      <c r="D9" s="1375"/>
      <c r="E9" s="1374">
        <v>0</v>
      </c>
      <c r="F9" s="1375"/>
    </row>
    <row r="10" spans="1:8" s="159" customFormat="1" ht="52.5" customHeight="1">
      <c r="A10" s="197" t="s">
        <v>271</v>
      </c>
      <c r="B10" s="198">
        <v>0</v>
      </c>
      <c r="C10" s="1374">
        <v>0</v>
      </c>
      <c r="D10" s="1375"/>
      <c r="E10" s="1374">
        <v>0</v>
      </c>
      <c r="F10" s="1375"/>
    </row>
    <row r="11" spans="1:8" s="159" customFormat="1" ht="52.5" customHeight="1">
      <c r="A11" s="197" t="s">
        <v>272</v>
      </c>
      <c r="B11" s="198">
        <v>0</v>
      </c>
      <c r="C11" s="1374">
        <v>0</v>
      </c>
      <c r="D11" s="1375"/>
      <c r="E11" s="1374">
        <v>0</v>
      </c>
      <c r="F11" s="1375"/>
    </row>
    <row r="12" spans="1:8" s="159" customFormat="1" ht="52.5" customHeight="1">
      <c r="A12" s="197" t="s">
        <v>273</v>
      </c>
      <c r="B12" s="198">
        <v>0</v>
      </c>
      <c r="C12" s="1374">
        <v>0</v>
      </c>
      <c r="D12" s="1375"/>
      <c r="E12" s="1374">
        <v>0</v>
      </c>
      <c r="F12" s="1375"/>
    </row>
    <row r="13" spans="1:8" s="159" customFormat="1" ht="52.5" customHeight="1" thickBot="1">
      <c r="A13" s="197" t="s">
        <v>274</v>
      </c>
      <c r="B13" s="198">
        <v>0</v>
      </c>
      <c r="C13" s="1374">
        <v>0</v>
      </c>
      <c r="D13" s="1375"/>
      <c r="E13" s="1376">
        <v>0</v>
      </c>
      <c r="F13" s="1377"/>
    </row>
    <row r="14" spans="1:8" s="162" customFormat="1" ht="59.25" customHeight="1">
      <c r="A14" s="1337" t="s">
        <v>1254</v>
      </c>
      <c r="B14" s="1337"/>
      <c r="C14" s="1337"/>
      <c r="D14" s="1337"/>
      <c r="E14" s="1338"/>
      <c r="F14" s="1338"/>
      <c r="G14" s="135"/>
      <c r="H14" s="135"/>
    </row>
    <row r="15" spans="1:8" s="164" customFormat="1" ht="18" customHeight="1">
      <c r="A15" s="1339" t="s">
        <v>228</v>
      </c>
      <c r="B15" s="1339"/>
      <c r="C15" s="1339"/>
      <c r="D15" s="1339"/>
      <c r="E15" s="163"/>
      <c r="F15" s="163"/>
      <c r="G15" s="135"/>
      <c r="H15" s="135"/>
    </row>
    <row r="16" spans="1:8" ht="51.75" customHeight="1">
      <c r="A16" s="1339" t="s">
        <v>275</v>
      </c>
      <c r="B16" s="1339"/>
      <c r="C16" s="1339"/>
      <c r="D16" s="1339"/>
      <c r="E16" s="163"/>
      <c r="F16" s="163"/>
      <c r="G16" s="135"/>
      <c r="H16" s="135"/>
    </row>
    <row r="17" spans="2:3" ht="15.6">
      <c r="B17" s="166"/>
      <c r="C17" s="166"/>
    </row>
    <row r="29" spans="2:3" hidden="1">
      <c r="C29" s="165" t="s">
        <v>235</v>
      </c>
    </row>
  </sheetData>
  <mergeCells count="21">
    <mergeCell ref="A14:F14"/>
    <mergeCell ref="A15:D15"/>
    <mergeCell ref="A16:D16"/>
    <mergeCell ref="C11:D11"/>
    <mergeCell ref="E11:F11"/>
    <mergeCell ref="C12:D12"/>
    <mergeCell ref="E12:F12"/>
    <mergeCell ref="C13:D13"/>
    <mergeCell ref="E13:F13"/>
    <mergeCell ref="C8:D8"/>
    <mergeCell ref="E8:F8"/>
    <mergeCell ref="C9:D9"/>
    <mergeCell ref="E9:F9"/>
    <mergeCell ref="C10:D10"/>
    <mergeCell ref="E10:F10"/>
    <mergeCell ref="E3:F3"/>
    <mergeCell ref="E4:F4"/>
    <mergeCell ref="A5:F5"/>
    <mergeCell ref="A6:F6"/>
    <mergeCell ref="C7:D7"/>
    <mergeCell ref="E7:F7"/>
  </mergeCells>
  <phoneticPr fontId="8" type="noConversion"/>
  <hyperlinks>
    <hyperlink ref="G3" location="預告統計資料發布時間表!A1" display="回發布時間表" xr:uid="{389F165B-8191-43B3-A035-CEC539FDEDDE}"/>
  </hyperlinks>
  <printOptions horizontalCentered="1"/>
  <pageMargins left="0.74803149606299213" right="0.74803149606299213" top="0.59055118110236227" bottom="0.59055118110236227" header="0.31496062992125984" footer="0.31496062992125984"/>
  <pageSetup paperSize="9" scale="76" fitToHeight="0" orientation="landscape" r:id="rId1"/>
  <headerFooter alignWithMargins="0"/>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19A30E-CB7F-447E-9B03-146F65936C5C}">
  <sheetPr>
    <tabColor rgb="FF00B0F0"/>
    <pageSetUpPr fitToPage="1"/>
  </sheetPr>
  <dimension ref="A1:H29"/>
  <sheetViews>
    <sheetView view="pageBreakPreview" topLeftCell="A3" zoomScale="85" zoomScaleNormal="70" zoomScaleSheetLayoutView="85" workbookViewId="0"/>
  </sheetViews>
  <sheetFormatPr defaultColWidth="7.21875" defaultRowHeight="12"/>
  <cols>
    <col min="1" max="1" width="35.5546875" style="165" customWidth="1"/>
    <col min="2" max="3" width="39.21875" style="165" customWidth="1"/>
    <col min="4" max="4" width="13.33203125" style="165" customWidth="1"/>
    <col min="5" max="5" width="23.5546875" style="165" customWidth="1"/>
    <col min="6" max="6" width="19.6640625" style="165" customWidth="1"/>
    <col min="7" max="8" width="19.6640625" style="148" customWidth="1"/>
    <col min="9" max="16384" width="7.21875" style="148"/>
  </cols>
  <sheetData>
    <row r="1" spans="1:8" s="108" customFormat="1" ht="61.5" hidden="1" customHeight="1">
      <c r="A1" s="137" t="s">
        <v>204</v>
      </c>
      <c r="B1" s="137"/>
      <c r="C1" s="137" t="s">
        <v>205</v>
      </c>
      <c r="D1" s="137" t="s">
        <v>206</v>
      </c>
      <c r="E1" s="167" t="s">
        <v>258</v>
      </c>
      <c r="F1" s="168"/>
      <c r="G1" s="111"/>
    </row>
    <row r="2" spans="1:8" s="108" customFormat="1" ht="86.25" hidden="1" customHeight="1">
      <c r="A2" s="139" t="s">
        <v>259</v>
      </c>
      <c r="B2" s="140"/>
      <c r="C2" s="141"/>
      <c r="D2" s="137" t="s">
        <v>255</v>
      </c>
      <c r="E2" s="137"/>
      <c r="F2" s="137"/>
    </row>
    <row r="3" spans="1:8" ht="18" customHeight="1" thickTop="1" thickBot="1">
      <c r="A3" s="142" t="s">
        <v>210</v>
      </c>
      <c r="B3" s="143"/>
      <c r="C3" s="144"/>
      <c r="D3" s="146" t="s">
        <v>7</v>
      </c>
      <c r="E3" s="1320" t="s">
        <v>211</v>
      </c>
      <c r="F3" s="1321"/>
      <c r="G3" s="119" t="s">
        <v>9</v>
      </c>
    </row>
    <row r="4" spans="1:8" ht="18" customHeight="1" thickTop="1" thickBot="1">
      <c r="A4" s="149" t="s">
        <v>212</v>
      </c>
      <c r="B4" s="150" t="s">
        <v>213</v>
      </c>
      <c r="C4" s="151"/>
      <c r="D4" s="146" t="s">
        <v>214</v>
      </c>
      <c r="E4" s="1320" t="s">
        <v>263</v>
      </c>
      <c r="F4" s="1321"/>
    </row>
    <row r="5" spans="1:8" ht="54" customHeight="1" thickTop="1">
      <c r="A5" s="1324" t="s">
        <v>264</v>
      </c>
      <c r="B5" s="1324"/>
      <c r="C5" s="1324"/>
      <c r="D5" s="1324"/>
      <c r="E5" s="1325"/>
      <c r="F5" s="1325"/>
      <c r="G5" s="124"/>
      <c r="H5" s="124"/>
    </row>
    <row r="6" spans="1:8" ht="24" customHeight="1" thickBot="1">
      <c r="A6" s="1349" t="s">
        <v>521</v>
      </c>
      <c r="B6" s="1349"/>
      <c r="C6" s="1349"/>
      <c r="D6" s="1349"/>
      <c r="E6" s="1350"/>
      <c r="F6" s="1350"/>
      <c r="G6" s="154"/>
      <c r="H6" s="154"/>
    </row>
    <row r="7" spans="1:8" s="157" customFormat="1" ht="66" customHeight="1" thickBot="1">
      <c r="A7" s="155" t="s">
        <v>265</v>
      </c>
      <c r="B7" s="196" t="s">
        <v>266</v>
      </c>
      <c r="C7" s="1370" t="s">
        <v>267</v>
      </c>
      <c r="D7" s="1371"/>
      <c r="E7" s="1372" t="s">
        <v>268</v>
      </c>
      <c r="F7" s="1373"/>
    </row>
    <row r="8" spans="1:8" s="159" customFormat="1" ht="52.5" customHeight="1">
      <c r="A8" s="197" t="s">
        <v>269</v>
      </c>
      <c r="B8" s="198">
        <v>23</v>
      </c>
      <c r="C8" s="1374">
        <v>0</v>
      </c>
      <c r="D8" s="1375"/>
      <c r="E8" s="1374">
        <v>3</v>
      </c>
      <c r="F8" s="1375"/>
    </row>
    <row r="9" spans="1:8" s="159" customFormat="1" ht="52.5" customHeight="1">
      <c r="A9" s="197" t="s">
        <v>270</v>
      </c>
      <c r="B9" s="198">
        <v>0</v>
      </c>
      <c r="C9" s="1374">
        <v>0</v>
      </c>
      <c r="D9" s="1375"/>
      <c r="E9" s="1374">
        <v>0</v>
      </c>
      <c r="F9" s="1375"/>
    </row>
    <row r="10" spans="1:8" s="159" customFormat="1" ht="52.5" customHeight="1">
      <c r="A10" s="197" t="s">
        <v>271</v>
      </c>
      <c r="B10" s="198">
        <v>0</v>
      </c>
      <c r="C10" s="1374">
        <v>0</v>
      </c>
      <c r="D10" s="1375"/>
      <c r="E10" s="1374">
        <v>0</v>
      </c>
      <c r="F10" s="1375"/>
    </row>
    <row r="11" spans="1:8" s="159" customFormat="1" ht="52.5" customHeight="1">
      <c r="A11" s="197" t="s">
        <v>272</v>
      </c>
      <c r="B11" s="198">
        <v>0</v>
      </c>
      <c r="C11" s="1374">
        <v>0</v>
      </c>
      <c r="D11" s="1375"/>
      <c r="E11" s="1374">
        <v>0</v>
      </c>
      <c r="F11" s="1375"/>
    </row>
    <row r="12" spans="1:8" s="159" customFormat="1" ht="52.5" customHeight="1">
      <c r="A12" s="197" t="s">
        <v>273</v>
      </c>
      <c r="B12" s="198">
        <v>0</v>
      </c>
      <c r="C12" s="1374">
        <v>0</v>
      </c>
      <c r="D12" s="1375"/>
      <c r="E12" s="1374">
        <v>0</v>
      </c>
      <c r="F12" s="1375"/>
    </row>
    <row r="13" spans="1:8" s="159" customFormat="1" ht="52.5" customHeight="1" thickBot="1">
      <c r="A13" s="197" t="s">
        <v>274</v>
      </c>
      <c r="B13" s="198">
        <v>0</v>
      </c>
      <c r="C13" s="1374">
        <v>0</v>
      </c>
      <c r="D13" s="1375"/>
      <c r="E13" s="1376">
        <v>0</v>
      </c>
      <c r="F13" s="1377"/>
    </row>
    <row r="14" spans="1:8" s="162" customFormat="1" ht="59.25" customHeight="1">
      <c r="A14" s="1337" t="s">
        <v>526</v>
      </c>
      <c r="B14" s="1337"/>
      <c r="C14" s="1337"/>
      <c r="D14" s="1337"/>
      <c r="E14" s="1338"/>
      <c r="F14" s="1338"/>
      <c r="G14" s="135"/>
      <c r="H14" s="135"/>
    </row>
    <row r="15" spans="1:8" s="164" customFormat="1" ht="18" customHeight="1">
      <c r="A15" s="1339" t="s">
        <v>228</v>
      </c>
      <c r="B15" s="1339"/>
      <c r="C15" s="1339"/>
      <c r="D15" s="1339"/>
      <c r="E15" s="163"/>
      <c r="F15" s="163"/>
      <c r="G15" s="135"/>
      <c r="H15" s="135"/>
    </row>
    <row r="16" spans="1:8" ht="51.75" customHeight="1">
      <c r="A16" s="1339" t="s">
        <v>275</v>
      </c>
      <c r="B16" s="1339"/>
      <c r="C16" s="1339"/>
      <c r="D16" s="1339"/>
      <c r="E16" s="163"/>
      <c r="F16" s="163"/>
      <c r="G16" s="135"/>
      <c r="H16" s="135"/>
    </row>
    <row r="17" spans="2:3" ht="15.6">
      <c r="B17" s="166"/>
      <c r="C17" s="166"/>
    </row>
    <row r="29" spans="2:3" hidden="1">
      <c r="C29" s="165" t="s">
        <v>235</v>
      </c>
    </row>
  </sheetData>
  <mergeCells count="21">
    <mergeCell ref="E3:F3"/>
    <mergeCell ref="E4:F4"/>
    <mergeCell ref="A5:F5"/>
    <mergeCell ref="A6:F6"/>
    <mergeCell ref="C7:D7"/>
    <mergeCell ref="E7:F7"/>
    <mergeCell ref="C8:D8"/>
    <mergeCell ref="E8:F8"/>
    <mergeCell ref="C9:D9"/>
    <mergeCell ref="E9:F9"/>
    <mergeCell ref="C10:D10"/>
    <mergeCell ref="E10:F10"/>
    <mergeCell ref="A14:F14"/>
    <mergeCell ref="A15:D15"/>
    <mergeCell ref="A16:D16"/>
    <mergeCell ref="C11:D11"/>
    <mergeCell ref="E11:F11"/>
    <mergeCell ref="C12:D12"/>
    <mergeCell ref="E12:F12"/>
    <mergeCell ref="C13:D13"/>
    <mergeCell ref="E13:F13"/>
  </mergeCells>
  <phoneticPr fontId="8" type="noConversion"/>
  <hyperlinks>
    <hyperlink ref="G3" location="預告統計資料發布時間表!A1" display="回發布時間表" xr:uid="{6B38365F-5DD1-4B86-A17D-5548CC62AA51}"/>
  </hyperlinks>
  <printOptions horizontalCentered="1"/>
  <pageMargins left="0.74803149606299213" right="0.74803149606299213" top="0.59055118110236227" bottom="0.59055118110236227" header="0.31496062992125984" footer="0.31496062992125984"/>
  <pageSetup paperSize="9" scale="76" fitToHeight="0" orientation="landscape" r:id="rId1"/>
  <headerFooter alignWithMargins="0"/>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11E01C-AEED-4E31-9306-81CDA2055798}">
  <dimension ref="A1:CB28"/>
  <sheetViews>
    <sheetView topLeftCell="G1" zoomScaleNormal="100" zoomScaleSheetLayoutView="85" workbookViewId="0">
      <selection activeCell="AP1" sqref="AP1"/>
    </sheetView>
  </sheetViews>
  <sheetFormatPr defaultColWidth="9" defaultRowHeight="16.2"/>
  <cols>
    <col min="1" max="1" width="12.6640625" style="202" customWidth="1"/>
    <col min="2" max="2" width="10.44140625" style="202" customWidth="1"/>
    <col min="3" max="5" width="6.77734375" style="202" bestFit="1" customWidth="1"/>
    <col min="6" max="8" width="5.44140625" style="202" customWidth="1"/>
    <col min="9" max="11" width="6.77734375" style="202" bestFit="1" customWidth="1"/>
    <col min="12" max="14" width="6.109375" style="202" customWidth="1"/>
    <col min="15" max="41" width="5.33203125" style="202" customWidth="1"/>
    <col min="42" max="16384" width="9" style="202"/>
  </cols>
  <sheetData>
    <row r="1" spans="1:42" ht="17.25" customHeight="1">
      <c r="A1" s="199" t="s">
        <v>276</v>
      </c>
      <c r="B1" s="200"/>
      <c r="C1" s="201"/>
      <c r="D1" s="201"/>
      <c r="E1" s="201"/>
      <c r="F1" s="201"/>
      <c r="G1" s="201"/>
      <c r="H1" s="201"/>
      <c r="AI1" s="1426" t="s">
        <v>7</v>
      </c>
      <c r="AJ1" s="1426"/>
      <c r="AK1" s="1426"/>
      <c r="AL1" s="1426" t="s">
        <v>277</v>
      </c>
      <c r="AM1" s="1426"/>
      <c r="AN1" s="1426"/>
      <c r="AO1" s="1426"/>
      <c r="AP1" s="380" t="s">
        <v>9</v>
      </c>
    </row>
    <row r="2" spans="1:42" ht="17.25" customHeight="1">
      <c r="A2" s="203" t="s">
        <v>278</v>
      </c>
      <c r="B2" s="204" t="s">
        <v>279</v>
      </c>
      <c r="C2" s="205"/>
      <c r="D2" s="205"/>
      <c r="E2" s="201"/>
      <c r="F2" s="201"/>
      <c r="G2" s="201"/>
      <c r="H2" s="201"/>
      <c r="L2" s="206"/>
      <c r="M2" s="206"/>
      <c r="N2" s="206"/>
      <c r="O2" s="206"/>
      <c r="P2" s="206"/>
      <c r="Q2" s="206"/>
      <c r="R2" s="206"/>
      <c r="S2" s="206"/>
      <c r="T2" s="206"/>
      <c r="U2" s="206"/>
      <c r="V2" s="206"/>
      <c r="W2" s="206"/>
      <c r="AG2" s="206"/>
      <c r="AH2" s="206"/>
      <c r="AI2" s="1426" t="s">
        <v>170</v>
      </c>
      <c r="AJ2" s="1426"/>
      <c r="AK2" s="1426"/>
      <c r="AL2" s="1426" t="s">
        <v>280</v>
      </c>
      <c r="AM2" s="1426"/>
      <c r="AN2" s="1426"/>
      <c r="AO2" s="1426"/>
    </row>
    <row r="3" spans="1:42" s="207" customFormat="1" ht="28.2">
      <c r="A3" s="1427" t="s">
        <v>281</v>
      </c>
      <c r="B3" s="1427"/>
      <c r="C3" s="1427"/>
      <c r="D3" s="1427"/>
      <c r="E3" s="1427"/>
      <c r="F3" s="1427"/>
      <c r="G3" s="1427"/>
      <c r="H3" s="1427"/>
      <c r="I3" s="1427"/>
      <c r="J3" s="1427"/>
      <c r="K3" s="1427"/>
      <c r="L3" s="1427"/>
      <c r="M3" s="1427"/>
      <c r="N3" s="1427"/>
      <c r="O3" s="1427"/>
      <c r="P3" s="1427"/>
      <c r="Q3" s="1427"/>
      <c r="R3" s="1427"/>
      <c r="S3" s="1427"/>
      <c r="T3" s="1427"/>
      <c r="U3" s="1427"/>
      <c r="V3" s="1427"/>
      <c r="W3" s="1427"/>
      <c r="X3" s="1427"/>
      <c r="Y3" s="1427"/>
      <c r="Z3" s="1427"/>
      <c r="AA3" s="1427"/>
      <c r="AB3" s="1427"/>
      <c r="AC3" s="1427"/>
      <c r="AD3" s="1427"/>
      <c r="AE3" s="1427"/>
      <c r="AF3" s="1427"/>
      <c r="AG3" s="1427"/>
      <c r="AH3" s="1427"/>
      <c r="AI3" s="1427"/>
      <c r="AJ3" s="1427"/>
      <c r="AK3" s="1427"/>
      <c r="AL3" s="1427"/>
      <c r="AM3" s="1427"/>
      <c r="AN3" s="1427"/>
      <c r="AO3" s="1427"/>
    </row>
    <row r="4" spans="1:42" ht="34.5" customHeight="1" thickBot="1">
      <c r="C4" s="208"/>
      <c r="D4" s="208"/>
      <c r="E4" s="208"/>
      <c r="H4" s="209"/>
      <c r="K4" s="209"/>
      <c r="L4" s="210"/>
      <c r="M4" s="1428" t="s">
        <v>1289</v>
      </c>
      <c r="N4" s="1428"/>
      <c r="O4" s="1428"/>
      <c r="P4" s="1428"/>
      <c r="Q4" s="1428"/>
      <c r="R4" s="1428"/>
      <c r="S4" s="1428"/>
      <c r="T4" s="1428"/>
      <c r="U4" s="1428"/>
      <c r="V4" s="1428"/>
      <c r="W4" s="1428"/>
      <c r="X4" s="1428"/>
      <c r="Y4" s="1428"/>
      <c r="Z4" s="1428"/>
      <c r="AA4" s="209"/>
      <c r="AB4" s="209"/>
      <c r="AC4" s="209"/>
      <c r="AD4" s="209"/>
      <c r="AE4" s="209"/>
      <c r="AF4" s="209"/>
      <c r="AG4" s="209"/>
      <c r="AH4" s="209"/>
      <c r="AI4" s="209"/>
      <c r="AJ4" s="209"/>
      <c r="AK4" s="209"/>
      <c r="AL4" s="209"/>
      <c r="AM4" s="211"/>
      <c r="AN4" s="211"/>
      <c r="AO4" s="212" t="s">
        <v>282</v>
      </c>
    </row>
    <row r="5" spans="1:42" ht="27" customHeight="1">
      <c r="A5" s="1405" t="s">
        <v>217</v>
      </c>
      <c r="B5" s="1406"/>
      <c r="C5" s="1411" t="s">
        <v>283</v>
      </c>
      <c r="D5" s="1412"/>
      <c r="E5" s="1412"/>
      <c r="F5" s="1412"/>
      <c r="G5" s="1412"/>
      <c r="H5" s="1412"/>
      <c r="I5" s="1412"/>
      <c r="J5" s="1412"/>
      <c r="K5" s="1413"/>
      <c r="L5" s="1414" t="s">
        <v>284</v>
      </c>
      <c r="M5" s="1405"/>
      <c r="N5" s="1406"/>
      <c r="O5" s="1411" t="s">
        <v>285</v>
      </c>
      <c r="P5" s="1412"/>
      <c r="Q5" s="1412"/>
      <c r="R5" s="1412"/>
      <c r="S5" s="1412"/>
      <c r="T5" s="1412"/>
      <c r="U5" s="1412"/>
      <c r="V5" s="1412"/>
      <c r="W5" s="1413"/>
      <c r="X5" s="1418" t="s">
        <v>286</v>
      </c>
      <c r="Y5" s="1419"/>
      <c r="Z5" s="1419"/>
      <c r="AA5" s="1419"/>
      <c r="AB5" s="1419"/>
      <c r="AC5" s="1419"/>
      <c r="AD5" s="1419"/>
      <c r="AE5" s="1419"/>
      <c r="AF5" s="1419"/>
      <c r="AG5" s="1419"/>
      <c r="AH5" s="1419"/>
      <c r="AI5" s="1419"/>
      <c r="AJ5" s="1419"/>
      <c r="AK5" s="1419"/>
      <c r="AL5" s="1419"/>
      <c r="AM5" s="1419"/>
      <c r="AN5" s="1419"/>
      <c r="AO5" s="1419"/>
    </row>
    <row r="6" spans="1:42" ht="29.25" customHeight="1">
      <c r="A6" s="1407"/>
      <c r="B6" s="1408"/>
      <c r="C6" s="213" t="s">
        <v>287</v>
      </c>
      <c r="D6" s="213"/>
      <c r="E6" s="213"/>
      <c r="F6" s="213" t="s">
        <v>288</v>
      </c>
      <c r="G6" s="213"/>
      <c r="H6" s="213"/>
      <c r="I6" s="1420" t="s">
        <v>289</v>
      </c>
      <c r="J6" s="1421"/>
      <c r="K6" s="1422"/>
      <c r="L6" s="1415"/>
      <c r="M6" s="1416"/>
      <c r="N6" s="1417"/>
      <c r="O6" s="213" t="s">
        <v>290</v>
      </c>
      <c r="P6" s="213"/>
      <c r="Q6" s="213"/>
      <c r="R6" s="213" t="s">
        <v>288</v>
      </c>
      <c r="S6" s="213"/>
      <c r="T6" s="213"/>
      <c r="U6" s="1420" t="s">
        <v>289</v>
      </c>
      <c r="V6" s="1421"/>
      <c r="W6" s="1422"/>
      <c r="X6" s="1423" t="s">
        <v>291</v>
      </c>
      <c r="Y6" s="1424"/>
      <c r="Z6" s="1425"/>
      <c r="AA6" s="1396" t="s">
        <v>292</v>
      </c>
      <c r="AB6" s="1397"/>
      <c r="AC6" s="1398"/>
      <c r="AD6" s="1396" t="s">
        <v>293</v>
      </c>
      <c r="AE6" s="1397"/>
      <c r="AF6" s="1398"/>
      <c r="AG6" s="1396" t="s">
        <v>294</v>
      </c>
      <c r="AH6" s="1397"/>
      <c r="AI6" s="1398"/>
      <c r="AJ6" s="1396" t="s">
        <v>295</v>
      </c>
      <c r="AK6" s="1397"/>
      <c r="AL6" s="1398"/>
      <c r="AM6" s="1399" t="s">
        <v>296</v>
      </c>
      <c r="AN6" s="1400"/>
      <c r="AO6" s="1400"/>
    </row>
    <row r="7" spans="1:42" ht="59.25" customHeight="1" thickBot="1">
      <c r="A7" s="1409"/>
      <c r="B7" s="1410"/>
      <c r="C7" s="214" t="s">
        <v>297</v>
      </c>
      <c r="D7" s="215" t="s">
        <v>298</v>
      </c>
      <c r="E7" s="215" t="s">
        <v>299</v>
      </c>
      <c r="F7" s="214" t="s">
        <v>297</v>
      </c>
      <c r="G7" s="215" t="s">
        <v>298</v>
      </c>
      <c r="H7" s="215" t="s">
        <v>299</v>
      </c>
      <c r="I7" s="214" t="s">
        <v>297</v>
      </c>
      <c r="J7" s="215" t="s">
        <v>298</v>
      </c>
      <c r="K7" s="215" t="s">
        <v>299</v>
      </c>
      <c r="L7" s="215" t="s">
        <v>300</v>
      </c>
      <c r="M7" s="216" t="s">
        <v>301</v>
      </c>
      <c r="N7" s="214" t="s">
        <v>302</v>
      </c>
      <c r="O7" s="215" t="s">
        <v>300</v>
      </c>
      <c r="P7" s="216" t="s">
        <v>301</v>
      </c>
      <c r="Q7" s="214" t="s">
        <v>302</v>
      </c>
      <c r="R7" s="215" t="s">
        <v>300</v>
      </c>
      <c r="S7" s="216" t="s">
        <v>301</v>
      </c>
      <c r="T7" s="214" t="s">
        <v>302</v>
      </c>
      <c r="U7" s="215" t="s">
        <v>300</v>
      </c>
      <c r="V7" s="216" t="s">
        <v>301</v>
      </c>
      <c r="W7" s="217" t="s">
        <v>302</v>
      </c>
      <c r="X7" s="218" t="s">
        <v>300</v>
      </c>
      <c r="Y7" s="216" t="s">
        <v>301</v>
      </c>
      <c r="Z7" s="214" t="s">
        <v>302</v>
      </c>
      <c r="AA7" s="215" t="s">
        <v>303</v>
      </c>
      <c r="AB7" s="216" t="s">
        <v>301</v>
      </c>
      <c r="AC7" s="214" t="s">
        <v>302</v>
      </c>
      <c r="AD7" s="215" t="s">
        <v>303</v>
      </c>
      <c r="AE7" s="216" t="s">
        <v>301</v>
      </c>
      <c r="AF7" s="214" t="s">
        <v>302</v>
      </c>
      <c r="AG7" s="215" t="s">
        <v>303</v>
      </c>
      <c r="AH7" s="216" t="s">
        <v>301</v>
      </c>
      <c r="AI7" s="214" t="s">
        <v>302</v>
      </c>
      <c r="AJ7" s="215" t="s">
        <v>303</v>
      </c>
      <c r="AK7" s="216" t="s">
        <v>301</v>
      </c>
      <c r="AL7" s="214" t="s">
        <v>302</v>
      </c>
      <c r="AM7" s="219" t="s">
        <v>303</v>
      </c>
      <c r="AN7" s="220" t="s">
        <v>301</v>
      </c>
      <c r="AO7" s="221" t="s">
        <v>302</v>
      </c>
    </row>
    <row r="8" spans="1:42" ht="27" customHeight="1">
      <c r="A8" s="1401" t="s">
        <v>304</v>
      </c>
      <c r="B8" s="222" t="s">
        <v>303</v>
      </c>
      <c r="C8" s="344">
        <f>SUM(C9:C13)</f>
        <v>398</v>
      </c>
      <c r="D8" s="344">
        <f t="shared" ref="D8:N8" si="0">SUM(D9:D13)</f>
        <v>162</v>
      </c>
      <c r="E8" s="344">
        <f t="shared" si="0"/>
        <v>236</v>
      </c>
      <c r="F8" s="344">
        <f t="shared" si="0"/>
        <v>13</v>
      </c>
      <c r="G8" s="344">
        <f t="shared" si="0"/>
        <v>10</v>
      </c>
      <c r="H8" s="344">
        <f t="shared" si="0"/>
        <v>3</v>
      </c>
      <c r="I8" s="344">
        <f t="shared" si="0"/>
        <v>385</v>
      </c>
      <c r="J8" s="344">
        <f t="shared" si="0"/>
        <v>152</v>
      </c>
      <c r="K8" s="344">
        <f t="shared" si="0"/>
        <v>233</v>
      </c>
      <c r="L8" s="344">
        <f t="shared" si="0"/>
        <v>249</v>
      </c>
      <c r="M8" s="344">
        <f t="shared" si="0"/>
        <v>88</v>
      </c>
      <c r="N8" s="344">
        <f t="shared" si="0"/>
        <v>161</v>
      </c>
      <c r="O8" s="1404">
        <f>P8+Q8</f>
        <v>0</v>
      </c>
      <c r="P8" s="1404">
        <f>S8+V8</f>
        <v>0</v>
      </c>
      <c r="Q8" s="1404">
        <f>T8+W8</f>
        <v>0</v>
      </c>
      <c r="R8" s="1404">
        <f>S8+T8</f>
        <v>0</v>
      </c>
      <c r="S8" s="1380">
        <v>0</v>
      </c>
      <c r="T8" s="1380">
        <v>0</v>
      </c>
      <c r="U8" s="1378">
        <f>V8+W8</f>
        <v>0</v>
      </c>
      <c r="V8" s="1380">
        <v>0</v>
      </c>
      <c r="W8" s="1392">
        <v>0</v>
      </c>
      <c r="X8" s="1394">
        <f>Y8+Z8</f>
        <v>40</v>
      </c>
      <c r="Y8" s="1378">
        <f>AB8+AE8+AH8+AK8+AN8</f>
        <v>10</v>
      </c>
      <c r="Z8" s="1378">
        <f>AC8+AF8+AI8+AL8+AO8</f>
        <v>30</v>
      </c>
      <c r="AA8" s="1378">
        <f>AB8+AC8</f>
        <v>20</v>
      </c>
      <c r="AB8" s="1380">
        <v>5</v>
      </c>
      <c r="AC8" s="1380">
        <v>15</v>
      </c>
      <c r="AD8" s="1378">
        <f>AE8+AF8</f>
        <v>20</v>
      </c>
      <c r="AE8" s="1380">
        <v>5</v>
      </c>
      <c r="AF8" s="1380">
        <v>15</v>
      </c>
      <c r="AG8" s="1378">
        <f>AH8+AI8</f>
        <v>0</v>
      </c>
      <c r="AH8" s="1380">
        <v>0</v>
      </c>
      <c r="AI8" s="1380">
        <v>0</v>
      </c>
      <c r="AJ8" s="1378">
        <f>AK8+AL8</f>
        <v>0</v>
      </c>
      <c r="AK8" s="1380">
        <v>0</v>
      </c>
      <c r="AL8" s="1380">
        <v>0</v>
      </c>
      <c r="AM8" s="1378">
        <f>AN8+AO8</f>
        <v>0</v>
      </c>
      <c r="AN8" s="1380">
        <v>0</v>
      </c>
      <c r="AO8" s="1382">
        <v>0</v>
      </c>
    </row>
    <row r="9" spans="1:42" ht="27" customHeight="1">
      <c r="A9" s="1402"/>
      <c r="B9" s="223" t="s">
        <v>305</v>
      </c>
      <c r="C9" s="345">
        <f>SUM(D9:E9)</f>
        <v>38</v>
      </c>
      <c r="D9" s="345">
        <f>G9+J9</f>
        <v>19</v>
      </c>
      <c r="E9" s="345">
        <f>H9+K9</f>
        <v>19</v>
      </c>
      <c r="F9" s="345">
        <f>SUM(G9:H9)</f>
        <v>1</v>
      </c>
      <c r="G9" s="224">
        <v>1</v>
      </c>
      <c r="H9" s="224">
        <v>0</v>
      </c>
      <c r="I9" s="345">
        <f>SUM(J9:K9)</f>
        <v>37</v>
      </c>
      <c r="J9" s="224">
        <v>18</v>
      </c>
      <c r="K9" s="224">
        <v>19</v>
      </c>
      <c r="L9" s="345">
        <f>SUM(M9:N9)</f>
        <v>25</v>
      </c>
      <c r="M9" s="224">
        <v>10</v>
      </c>
      <c r="N9" s="224">
        <v>15</v>
      </c>
      <c r="O9" s="1378"/>
      <c r="P9" s="1378"/>
      <c r="Q9" s="1378"/>
      <c r="R9" s="1378"/>
      <c r="S9" s="1380"/>
      <c r="T9" s="1380"/>
      <c r="U9" s="1378"/>
      <c r="V9" s="1380"/>
      <c r="W9" s="1392"/>
      <c r="X9" s="1394"/>
      <c r="Y9" s="1378"/>
      <c r="Z9" s="1378"/>
      <c r="AA9" s="1378"/>
      <c r="AB9" s="1380"/>
      <c r="AC9" s="1380"/>
      <c r="AD9" s="1378"/>
      <c r="AE9" s="1380"/>
      <c r="AF9" s="1380"/>
      <c r="AG9" s="1378"/>
      <c r="AH9" s="1380"/>
      <c r="AI9" s="1380"/>
      <c r="AJ9" s="1378"/>
      <c r="AK9" s="1380"/>
      <c r="AL9" s="1380"/>
      <c r="AM9" s="1378"/>
      <c r="AN9" s="1380"/>
      <c r="AO9" s="1382"/>
    </row>
    <row r="10" spans="1:42" ht="27" customHeight="1">
      <c r="A10" s="1402"/>
      <c r="B10" s="225" t="s">
        <v>306</v>
      </c>
      <c r="C10" s="345">
        <f t="shared" ref="C10:C13" si="1">SUM(D10:E10)</f>
        <v>101</v>
      </c>
      <c r="D10" s="345">
        <f t="shared" ref="D10:E13" si="2">G10+J10</f>
        <v>51</v>
      </c>
      <c r="E10" s="345">
        <f t="shared" si="2"/>
        <v>50</v>
      </c>
      <c r="F10" s="345">
        <f t="shared" ref="F10:F13" si="3">SUM(G10:H10)</f>
        <v>6</v>
      </c>
      <c r="G10" s="224">
        <v>5</v>
      </c>
      <c r="H10" s="224">
        <v>1</v>
      </c>
      <c r="I10" s="345">
        <f t="shared" ref="I10:I13" si="4">SUM(J10:K10)</f>
        <v>95</v>
      </c>
      <c r="J10" s="224">
        <v>46</v>
      </c>
      <c r="K10" s="224">
        <v>49</v>
      </c>
      <c r="L10" s="345">
        <f t="shared" ref="L10:L13" si="5">SUM(M10:N10)</f>
        <v>63</v>
      </c>
      <c r="M10" s="224">
        <v>27</v>
      </c>
      <c r="N10" s="224">
        <v>36</v>
      </c>
      <c r="O10" s="1378"/>
      <c r="P10" s="1378"/>
      <c r="Q10" s="1378"/>
      <c r="R10" s="1378"/>
      <c r="S10" s="1380"/>
      <c r="T10" s="1380"/>
      <c r="U10" s="1378"/>
      <c r="V10" s="1380"/>
      <c r="W10" s="1392"/>
      <c r="X10" s="1394"/>
      <c r="Y10" s="1378"/>
      <c r="Z10" s="1378"/>
      <c r="AA10" s="1378"/>
      <c r="AB10" s="1380"/>
      <c r="AC10" s="1380"/>
      <c r="AD10" s="1378"/>
      <c r="AE10" s="1380"/>
      <c r="AF10" s="1380"/>
      <c r="AG10" s="1378"/>
      <c r="AH10" s="1380"/>
      <c r="AI10" s="1380"/>
      <c r="AJ10" s="1378"/>
      <c r="AK10" s="1380"/>
      <c r="AL10" s="1380"/>
      <c r="AM10" s="1378"/>
      <c r="AN10" s="1380"/>
      <c r="AO10" s="1382"/>
    </row>
    <row r="11" spans="1:42" ht="27" customHeight="1">
      <c r="A11" s="1402"/>
      <c r="B11" s="225" t="s">
        <v>307</v>
      </c>
      <c r="C11" s="345">
        <f t="shared" si="1"/>
        <v>77</v>
      </c>
      <c r="D11" s="345">
        <f t="shared" si="2"/>
        <v>30</v>
      </c>
      <c r="E11" s="345">
        <f t="shared" si="2"/>
        <v>47</v>
      </c>
      <c r="F11" s="345">
        <f t="shared" si="3"/>
        <v>2</v>
      </c>
      <c r="G11" s="224">
        <v>2</v>
      </c>
      <c r="H11" s="224">
        <v>0</v>
      </c>
      <c r="I11" s="345">
        <f t="shared" si="4"/>
        <v>75</v>
      </c>
      <c r="J11" s="224">
        <v>28</v>
      </c>
      <c r="K11" s="224">
        <v>47</v>
      </c>
      <c r="L11" s="345">
        <f t="shared" si="5"/>
        <v>47</v>
      </c>
      <c r="M11" s="224">
        <v>15</v>
      </c>
      <c r="N11" s="224">
        <v>32</v>
      </c>
      <c r="O11" s="1378"/>
      <c r="P11" s="1378"/>
      <c r="Q11" s="1378"/>
      <c r="R11" s="1378"/>
      <c r="S11" s="1380"/>
      <c r="T11" s="1380"/>
      <c r="U11" s="1378"/>
      <c r="V11" s="1380"/>
      <c r="W11" s="1392"/>
      <c r="X11" s="1394"/>
      <c r="Y11" s="1378"/>
      <c r="Z11" s="1378"/>
      <c r="AA11" s="1378"/>
      <c r="AB11" s="1380"/>
      <c r="AC11" s="1380"/>
      <c r="AD11" s="1378"/>
      <c r="AE11" s="1380"/>
      <c r="AF11" s="1380"/>
      <c r="AG11" s="1378"/>
      <c r="AH11" s="1380"/>
      <c r="AI11" s="1380"/>
      <c r="AJ11" s="1378"/>
      <c r="AK11" s="1380"/>
      <c r="AL11" s="1380"/>
      <c r="AM11" s="1378"/>
      <c r="AN11" s="1380"/>
      <c r="AO11" s="1382"/>
    </row>
    <row r="12" spans="1:42" ht="27" customHeight="1">
      <c r="A12" s="1402"/>
      <c r="B12" s="225" t="s">
        <v>308</v>
      </c>
      <c r="C12" s="345">
        <f t="shared" si="1"/>
        <v>90</v>
      </c>
      <c r="D12" s="345">
        <f t="shared" si="2"/>
        <v>30</v>
      </c>
      <c r="E12" s="345">
        <f t="shared" si="2"/>
        <v>60</v>
      </c>
      <c r="F12" s="345">
        <f t="shared" si="3"/>
        <v>3</v>
      </c>
      <c r="G12" s="224">
        <v>1</v>
      </c>
      <c r="H12" s="224">
        <v>2</v>
      </c>
      <c r="I12" s="345">
        <f t="shared" si="4"/>
        <v>87</v>
      </c>
      <c r="J12" s="224">
        <v>29</v>
      </c>
      <c r="K12" s="224">
        <v>58</v>
      </c>
      <c r="L12" s="345">
        <f t="shared" si="5"/>
        <v>58</v>
      </c>
      <c r="M12" s="224">
        <v>20</v>
      </c>
      <c r="N12" s="224">
        <v>38</v>
      </c>
      <c r="O12" s="1378"/>
      <c r="P12" s="1378"/>
      <c r="Q12" s="1378"/>
      <c r="R12" s="1378"/>
      <c r="S12" s="1380"/>
      <c r="T12" s="1380"/>
      <c r="U12" s="1378"/>
      <c r="V12" s="1380"/>
      <c r="W12" s="1392"/>
      <c r="X12" s="1394"/>
      <c r="Y12" s="1378"/>
      <c r="Z12" s="1378"/>
      <c r="AA12" s="1378"/>
      <c r="AB12" s="1380"/>
      <c r="AC12" s="1380"/>
      <c r="AD12" s="1378"/>
      <c r="AE12" s="1380"/>
      <c r="AF12" s="1380"/>
      <c r="AG12" s="1378"/>
      <c r="AH12" s="1380"/>
      <c r="AI12" s="1380"/>
      <c r="AJ12" s="1378"/>
      <c r="AK12" s="1380"/>
      <c r="AL12" s="1380"/>
      <c r="AM12" s="1378"/>
      <c r="AN12" s="1380"/>
      <c r="AO12" s="1382"/>
    </row>
    <row r="13" spans="1:42" ht="27" customHeight="1" thickBot="1">
      <c r="A13" s="1403"/>
      <c r="B13" s="226" t="s">
        <v>309</v>
      </c>
      <c r="C13" s="346">
        <f t="shared" si="1"/>
        <v>92</v>
      </c>
      <c r="D13" s="346">
        <f t="shared" si="2"/>
        <v>32</v>
      </c>
      <c r="E13" s="346">
        <f t="shared" si="2"/>
        <v>60</v>
      </c>
      <c r="F13" s="346">
        <f t="shared" si="3"/>
        <v>1</v>
      </c>
      <c r="G13" s="227">
        <v>1</v>
      </c>
      <c r="H13" s="227">
        <v>0</v>
      </c>
      <c r="I13" s="346">
        <f t="shared" si="4"/>
        <v>91</v>
      </c>
      <c r="J13" s="227">
        <v>31</v>
      </c>
      <c r="K13" s="227">
        <v>60</v>
      </c>
      <c r="L13" s="346">
        <f t="shared" si="5"/>
        <v>56</v>
      </c>
      <c r="M13" s="227">
        <v>16</v>
      </c>
      <c r="N13" s="227">
        <v>40</v>
      </c>
      <c r="O13" s="1390"/>
      <c r="P13" s="1390"/>
      <c r="Q13" s="1390"/>
      <c r="R13" s="1390"/>
      <c r="S13" s="1391"/>
      <c r="T13" s="1391"/>
      <c r="U13" s="1390"/>
      <c r="V13" s="1391"/>
      <c r="W13" s="1393"/>
      <c r="X13" s="1395"/>
      <c r="Y13" s="1390"/>
      <c r="Z13" s="1390"/>
      <c r="AA13" s="1390"/>
      <c r="AB13" s="1391"/>
      <c r="AC13" s="1391"/>
      <c r="AD13" s="1390"/>
      <c r="AE13" s="1391"/>
      <c r="AF13" s="1391"/>
      <c r="AG13" s="1390"/>
      <c r="AH13" s="1391"/>
      <c r="AI13" s="1391"/>
      <c r="AJ13" s="1390"/>
      <c r="AK13" s="1381"/>
      <c r="AL13" s="1381"/>
      <c r="AM13" s="1379"/>
      <c r="AN13" s="1381"/>
      <c r="AO13" s="1383"/>
    </row>
    <row r="14" spans="1:42">
      <c r="A14" s="1384" t="s">
        <v>310</v>
      </c>
      <c r="B14" s="228"/>
      <c r="C14" s="201"/>
      <c r="D14" s="201"/>
      <c r="H14" s="1385" t="s">
        <v>311</v>
      </c>
      <c r="K14" s="201"/>
      <c r="L14" s="201"/>
      <c r="Q14" s="229" t="s">
        <v>312</v>
      </c>
      <c r="X14" s="201"/>
      <c r="Y14" s="201"/>
      <c r="Z14" s="201"/>
      <c r="AA14" s="1387" t="s">
        <v>313</v>
      </c>
      <c r="AB14" s="1388"/>
      <c r="AJ14" s="1389" t="s">
        <v>1290</v>
      </c>
      <c r="AK14" s="1389"/>
      <c r="AL14" s="1389"/>
      <c r="AM14" s="1389"/>
      <c r="AN14" s="1389"/>
      <c r="AO14" s="1389"/>
    </row>
    <row r="15" spans="1:42">
      <c r="A15" s="1384"/>
      <c r="B15" s="228"/>
      <c r="C15" s="201"/>
      <c r="D15" s="201"/>
      <c r="H15" s="1386"/>
      <c r="K15" s="201"/>
      <c r="L15" s="201"/>
      <c r="Q15" s="229" t="s">
        <v>314</v>
      </c>
      <c r="X15" s="201"/>
      <c r="Y15" s="201"/>
      <c r="Z15" s="201"/>
      <c r="AA15" s="1388"/>
      <c r="AB15" s="1388"/>
    </row>
    <row r="16" spans="1:42">
      <c r="A16" s="230"/>
      <c r="B16" s="230"/>
      <c r="C16" s="230"/>
      <c r="D16" s="230"/>
      <c r="E16" s="230"/>
      <c r="F16" s="230"/>
      <c r="G16" s="230"/>
      <c r="H16" s="230"/>
      <c r="I16" s="230"/>
      <c r="J16" s="230"/>
    </row>
    <row r="17" spans="1:80" s="201" customFormat="1">
      <c r="B17" s="231"/>
      <c r="C17" s="232"/>
      <c r="D17" s="232"/>
    </row>
    <row r="18" spans="1:80" ht="16.5" customHeight="1">
      <c r="A18" s="231" t="s">
        <v>315</v>
      </c>
      <c r="B18" s="233"/>
      <c r="AP18" s="201"/>
      <c r="AQ18" s="201"/>
      <c r="AR18" s="201"/>
      <c r="AS18" s="201"/>
      <c r="AT18" s="201"/>
      <c r="AU18" s="201"/>
      <c r="AV18" s="201"/>
      <c r="AW18" s="201"/>
      <c r="AX18" s="201"/>
      <c r="AY18" s="201"/>
      <c r="AZ18" s="201"/>
      <c r="BA18" s="201"/>
      <c r="BB18" s="201"/>
      <c r="BC18" s="201"/>
      <c r="BD18" s="201"/>
      <c r="BE18" s="201"/>
      <c r="BF18" s="201"/>
      <c r="BG18" s="201"/>
      <c r="BH18" s="201"/>
      <c r="BI18" s="201"/>
      <c r="BJ18" s="201"/>
      <c r="BK18" s="201"/>
      <c r="BL18" s="201"/>
      <c r="BM18" s="201"/>
      <c r="BN18" s="201"/>
      <c r="BO18" s="201"/>
      <c r="BP18" s="201"/>
      <c r="BQ18" s="201"/>
      <c r="BR18" s="201"/>
      <c r="BS18" s="201"/>
      <c r="BT18" s="201"/>
      <c r="BU18" s="201"/>
      <c r="BV18" s="201"/>
      <c r="BW18" s="201"/>
      <c r="BX18" s="201"/>
      <c r="BY18" s="201"/>
      <c r="BZ18" s="201"/>
      <c r="CA18" s="201"/>
      <c r="CB18" s="201"/>
    </row>
    <row r="19" spans="1:80" ht="16.5" customHeight="1">
      <c r="A19" s="201" t="s">
        <v>316</v>
      </c>
      <c r="B19" s="234"/>
      <c r="C19" s="235"/>
      <c r="D19" s="235"/>
      <c r="E19" s="235"/>
      <c r="F19" s="235"/>
      <c r="G19" s="235"/>
      <c r="H19" s="235"/>
      <c r="I19" s="235"/>
      <c r="J19" s="235"/>
      <c r="K19" s="235"/>
      <c r="L19" s="235"/>
      <c r="M19" s="235"/>
      <c r="N19" s="235"/>
      <c r="O19" s="235"/>
      <c r="P19" s="235"/>
      <c r="Q19" s="235"/>
      <c r="R19" s="235"/>
      <c r="S19" s="235"/>
      <c r="T19" s="235"/>
      <c r="U19" s="235"/>
      <c r="V19" s="235"/>
      <c r="W19" s="235"/>
      <c r="X19" s="235"/>
      <c r="Y19" s="235"/>
      <c r="Z19" s="235"/>
      <c r="AA19" s="235"/>
      <c r="AB19" s="235"/>
      <c r="AC19" s="235"/>
      <c r="AD19" s="235"/>
      <c r="AE19" s="235"/>
      <c r="AF19" s="235"/>
      <c r="AG19" s="235"/>
      <c r="AH19" s="235"/>
      <c r="AI19" s="235"/>
      <c r="AJ19" s="235"/>
      <c r="AK19" s="235"/>
      <c r="AL19" s="235"/>
      <c r="AM19" s="235"/>
      <c r="AN19" s="235"/>
      <c r="AO19" s="235"/>
      <c r="AP19" s="201"/>
      <c r="AQ19" s="201"/>
      <c r="AR19" s="201"/>
      <c r="AS19" s="201"/>
      <c r="AT19" s="201"/>
      <c r="AU19" s="201"/>
      <c r="AV19" s="201"/>
      <c r="AW19" s="201"/>
      <c r="AX19" s="201"/>
      <c r="AY19" s="201"/>
      <c r="AZ19" s="201"/>
      <c r="BA19" s="201"/>
      <c r="BB19" s="201"/>
      <c r="BC19" s="201"/>
      <c r="BD19" s="201"/>
      <c r="BE19" s="201"/>
      <c r="BF19" s="201"/>
      <c r="BG19" s="201"/>
      <c r="BH19" s="201"/>
      <c r="BI19" s="201"/>
      <c r="BJ19" s="201"/>
      <c r="BK19" s="201"/>
      <c r="BL19" s="201"/>
      <c r="BM19" s="201"/>
      <c r="BN19" s="201"/>
      <c r="BO19" s="201"/>
      <c r="BP19" s="201"/>
      <c r="BQ19" s="201"/>
      <c r="BR19" s="201"/>
      <c r="BS19" s="201"/>
      <c r="BT19" s="201"/>
      <c r="BU19" s="201"/>
      <c r="BV19" s="201"/>
      <c r="BW19" s="201"/>
      <c r="BX19" s="201"/>
      <c r="BY19" s="201"/>
      <c r="BZ19" s="201"/>
      <c r="CA19" s="201"/>
      <c r="CB19" s="201"/>
    </row>
    <row r="20" spans="1:80">
      <c r="A20" s="201"/>
      <c r="B20" s="201"/>
      <c r="C20" s="232"/>
      <c r="D20" s="232"/>
      <c r="E20" s="201"/>
      <c r="F20" s="201"/>
      <c r="G20" s="201"/>
      <c r="H20" s="201"/>
      <c r="I20" s="201"/>
      <c r="J20" s="201"/>
      <c r="K20" s="201"/>
      <c r="L20" s="201"/>
      <c r="M20" s="201"/>
      <c r="N20" s="201"/>
      <c r="O20" s="201"/>
      <c r="P20" s="201"/>
      <c r="Q20" s="201"/>
      <c r="R20" s="201"/>
      <c r="S20" s="201"/>
      <c r="T20" s="201"/>
      <c r="U20" s="201"/>
      <c r="V20" s="201"/>
      <c r="W20" s="201"/>
      <c r="X20" s="201"/>
      <c r="Y20" s="201"/>
      <c r="Z20" s="201"/>
      <c r="AA20" s="201"/>
      <c r="AB20" s="201"/>
      <c r="AC20" s="201"/>
      <c r="AD20" s="201"/>
      <c r="AE20" s="201"/>
      <c r="AF20" s="201"/>
      <c r="AG20" s="201"/>
      <c r="AH20" s="201"/>
      <c r="AI20" s="201"/>
      <c r="AJ20" s="201"/>
      <c r="AK20" s="201"/>
      <c r="AL20" s="201"/>
      <c r="AM20" s="201"/>
      <c r="AN20" s="201"/>
      <c r="AO20" s="201"/>
      <c r="AP20" s="201"/>
      <c r="AQ20" s="201"/>
      <c r="AR20" s="201"/>
      <c r="AS20" s="201"/>
      <c r="AT20" s="201"/>
      <c r="AU20" s="201"/>
      <c r="AV20" s="201"/>
      <c r="AW20" s="201"/>
      <c r="AX20" s="201"/>
      <c r="AY20" s="201"/>
      <c r="AZ20" s="201"/>
      <c r="BA20" s="201"/>
      <c r="BB20" s="201"/>
      <c r="BC20" s="201"/>
      <c r="BD20" s="201"/>
      <c r="BE20" s="201"/>
      <c r="BF20" s="201"/>
      <c r="BG20" s="201"/>
      <c r="BH20" s="201"/>
      <c r="BI20" s="201"/>
      <c r="BJ20" s="201"/>
      <c r="BK20" s="201"/>
      <c r="BL20" s="201"/>
      <c r="BM20" s="201"/>
      <c r="BN20" s="201"/>
      <c r="BO20" s="201"/>
      <c r="BP20" s="201"/>
      <c r="BQ20" s="201"/>
      <c r="BR20" s="201"/>
      <c r="BS20" s="201"/>
      <c r="BT20" s="201"/>
      <c r="BU20" s="201"/>
      <c r="BV20" s="201"/>
      <c r="BW20" s="201"/>
      <c r="BX20" s="201"/>
      <c r="BY20" s="201"/>
      <c r="BZ20" s="201"/>
      <c r="CA20" s="201"/>
      <c r="CB20" s="201"/>
    </row>
    <row r="21" spans="1:80">
      <c r="A21" s="231"/>
      <c r="B21" s="231"/>
      <c r="C21" s="201"/>
      <c r="E21" s="201"/>
      <c r="F21" s="201"/>
      <c r="H21" s="201"/>
      <c r="I21" s="201"/>
      <c r="J21" s="201"/>
      <c r="M21" s="201"/>
      <c r="N21" s="201"/>
      <c r="O21" s="201"/>
      <c r="P21" s="201"/>
      <c r="Q21" s="201"/>
      <c r="R21" s="201"/>
      <c r="S21" s="201"/>
      <c r="T21" s="201"/>
      <c r="U21" s="201"/>
      <c r="V21" s="201"/>
      <c r="W21" s="201"/>
      <c r="AD21" s="201"/>
      <c r="AE21" s="201"/>
      <c r="AF21" s="201"/>
      <c r="AG21" s="201"/>
      <c r="AH21" s="201"/>
      <c r="AI21" s="201"/>
      <c r="AJ21" s="201"/>
      <c r="AK21" s="201"/>
      <c r="AL21" s="201"/>
      <c r="AM21" s="201"/>
      <c r="AN21" s="201"/>
      <c r="AO21" s="201"/>
      <c r="AP21" s="201"/>
      <c r="AQ21" s="201"/>
      <c r="AR21" s="201"/>
      <c r="AS21" s="201"/>
      <c r="AT21" s="201"/>
      <c r="AU21" s="201"/>
      <c r="AV21" s="201"/>
      <c r="AW21" s="201"/>
      <c r="AX21" s="201"/>
      <c r="AY21" s="201"/>
      <c r="AZ21" s="201"/>
      <c r="BA21" s="201"/>
      <c r="BB21" s="201"/>
      <c r="BC21" s="201"/>
      <c r="BD21" s="201"/>
      <c r="BE21" s="201"/>
      <c r="BF21" s="201"/>
      <c r="BG21" s="201"/>
      <c r="BH21" s="201"/>
      <c r="BI21" s="201"/>
      <c r="BJ21" s="201"/>
      <c r="BK21" s="201"/>
      <c r="BL21" s="201"/>
      <c r="BM21" s="201"/>
      <c r="BN21" s="201"/>
      <c r="BO21" s="201"/>
      <c r="BP21" s="201"/>
      <c r="BQ21" s="201"/>
      <c r="BR21" s="201"/>
      <c r="BS21" s="201"/>
      <c r="BT21" s="201"/>
      <c r="BU21" s="201"/>
      <c r="BV21" s="201"/>
      <c r="BW21" s="201"/>
      <c r="BX21" s="201"/>
      <c r="BY21" s="201"/>
      <c r="BZ21" s="201"/>
      <c r="CA21" s="201"/>
      <c r="CB21" s="201"/>
    </row>
    <row r="22" spans="1:80">
      <c r="A22" s="201"/>
      <c r="B22" s="201"/>
      <c r="C22" s="201"/>
      <c r="E22" s="201"/>
      <c r="F22" s="201"/>
      <c r="G22" s="201"/>
      <c r="H22" s="201"/>
      <c r="I22" s="201"/>
      <c r="J22" s="201"/>
      <c r="M22" s="201"/>
      <c r="N22" s="201"/>
      <c r="O22" s="201"/>
      <c r="P22" s="201"/>
      <c r="Q22" s="201"/>
      <c r="R22" s="201"/>
      <c r="S22" s="201"/>
      <c r="T22" s="201"/>
      <c r="U22" s="201"/>
      <c r="V22" s="201"/>
      <c r="W22" s="201"/>
      <c r="AD22" s="201"/>
      <c r="AE22" s="201"/>
      <c r="AF22" s="201"/>
      <c r="AG22" s="201"/>
      <c r="AH22" s="201"/>
      <c r="AI22" s="201"/>
      <c r="AJ22" s="201"/>
      <c r="AK22" s="201"/>
      <c r="AL22" s="201"/>
      <c r="AP22" s="201"/>
      <c r="AQ22" s="201"/>
      <c r="AR22" s="201"/>
      <c r="AS22" s="201"/>
      <c r="AT22" s="201"/>
      <c r="AU22" s="201"/>
      <c r="AV22" s="201"/>
      <c r="AW22" s="201"/>
      <c r="AX22" s="201"/>
      <c r="AY22" s="201"/>
      <c r="AZ22" s="201"/>
      <c r="BA22" s="201"/>
      <c r="BB22" s="201"/>
      <c r="BC22" s="201"/>
      <c r="BD22" s="201"/>
      <c r="BE22" s="201"/>
      <c r="BF22" s="201"/>
      <c r="BG22" s="201"/>
      <c r="BH22" s="201"/>
      <c r="BI22" s="201"/>
      <c r="BJ22" s="201"/>
      <c r="BK22" s="201"/>
      <c r="BL22" s="201"/>
      <c r="BM22" s="201"/>
      <c r="BN22" s="201"/>
      <c r="BO22" s="201"/>
      <c r="BP22" s="201"/>
      <c r="BQ22" s="201"/>
      <c r="BR22" s="201"/>
      <c r="BS22" s="201"/>
      <c r="BT22" s="201"/>
      <c r="BU22" s="201"/>
      <c r="BV22" s="201"/>
      <c r="BW22" s="201"/>
      <c r="BX22" s="201"/>
      <c r="BY22" s="201"/>
      <c r="BZ22" s="201"/>
      <c r="CA22" s="201"/>
      <c r="CB22" s="201"/>
    </row>
    <row r="23" spans="1:80">
      <c r="A23" s="201"/>
      <c r="B23" s="201"/>
      <c r="C23" s="201"/>
      <c r="D23" s="201"/>
      <c r="E23" s="201"/>
      <c r="F23" s="201"/>
      <c r="G23" s="201"/>
      <c r="H23" s="201"/>
      <c r="I23" s="201"/>
      <c r="J23" s="201"/>
      <c r="K23" s="201"/>
      <c r="L23" s="201"/>
      <c r="M23" s="201"/>
      <c r="N23" s="201"/>
      <c r="O23" s="201"/>
      <c r="P23" s="201"/>
      <c r="Q23" s="201"/>
      <c r="R23" s="201"/>
      <c r="S23" s="201"/>
      <c r="T23" s="201"/>
      <c r="U23" s="201"/>
      <c r="V23" s="201"/>
      <c r="W23" s="201"/>
      <c r="X23" s="201"/>
      <c r="Y23" s="201"/>
      <c r="Z23" s="201"/>
      <c r="AA23" s="201"/>
      <c r="AB23" s="201"/>
      <c r="AC23" s="201"/>
      <c r="AD23" s="201"/>
      <c r="AE23" s="201"/>
      <c r="AF23" s="201"/>
      <c r="AG23" s="201"/>
      <c r="AH23" s="201"/>
      <c r="AI23" s="201"/>
      <c r="AJ23" s="201"/>
      <c r="AK23" s="201"/>
      <c r="AL23" s="201"/>
      <c r="AM23" s="201"/>
      <c r="AN23" s="201"/>
      <c r="AO23" s="201"/>
      <c r="AP23" s="201"/>
      <c r="AQ23" s="201"/>
      <c r="AR23" s="201"/>
      <c r="AS23" s="201"/>
      <c r="AT23" s="201"/>
      <c r="AU23" s="201"/>
      <c r="AV23" s="201"/>
      <c r="AW23" s="201"/>
      <c r="AX23" s="201"/>
      <c r="AY23" s="201"/>
      <c r="AZ23" s="201"/>
      <c r="BA23" s="201"/>
      <c r="BB23" s="201"/>
      <c r="BC23" s="201"/>
      <c r="BD23" s="201"/>
      <c r="BE23" s="201"/>
      <c r="BF23" s="201"/>
      <c r="BG23" s="201"/>
      <c r="BH23" s="201"/>
      <c r="BI23" s="201"/>
      <c r="BJ23" s="201"/>
      <c r="BK23" s="201"/>
      <c r="BL23" s="201"/>
      <c r="BM23" s="201"/>
      <c r="BN23" s="201"/>
      <c r="BO23" s="201"/>
      <c r="BP23" s="201"/>
      <c r="BQ23" s="201"/>
      <c r="BR23" s="201"/>
      <c r="BS23" s="201"/>
      <c r="BT23" s="201"/>
      <c r="BU23" s="201"/>
      <c r="BV23" s="201"/>
      <c r="BW23" s="201"/>
      <c r="BX23" s="201"/>
      <c r="BY23" s="201"/>
      <c r="BZ23" s="201"/>
      <c r="CA23" s="201"/>
      <c r="CB23" s="201"/>
    </row>
    <row r="24" spans="1:80">
      <c r="A24" s="201"/>
      <c r="B24" s="201"/>
      <c r="C24" s="201"/>
      <c r="D24" s="201"/>
      <c r="E24" s="201"/>
      <c r="F24" s="201"/>
      <c r="G24" s="201"/>
      <c r="H24" s="201"/>
      <c r="I24" s="201"/>
      <c r="J24" s="201"/>
      <c r="K24" s="201"/>
      <c r="L24" s="201"/>
      <c r="M24" s="201"/>
      <c r="N24" s="201"/>
      <c r="O24" s="201"/>
      <c r="P24" s="201"/>
      <c r="Q24" s="201"/>
      <c r="R24" s="201"/>
      <c r="S24" s="201"/>
      <c r="T24" s="201"/>
      <c r="U24" s="201"/>
      <c r="V24" s="201"/>
      <c r="W24" s="201"/>
      <c r="X24" s="201"/>
      <c r="Y24" s="201"/>
      <c r="Z24" s="201"/>
      <c r="AA24" s="201"/>
      <c r="AB24" s="201"/>
      <c r="AC24" s="201"/>
      <c r="AD24" s="201"/>
      <c r="AE24" s="201"/>
      <c r="AF24" s="201"/>
      <c r="AG24" s="201"/>
      <c r="AH24" s="201"/>
      <c r="AI24" s="201"/>
      <c r="AJ24" s="201"/>
      <c r="AK24" s="201"/>
      <c r="AL24" s="201"/>
      <c r="AM24" s="201"/>
      <c r="AN24" s="201"/>
      <c r="AO24" s="201"/>
      <c r="AP24" s="201"/>
      <c r="AQ24" s="201"/>
      <c r="AR24" s="201"/>
      <c r="AS24" s="201"/>
      <c r="AT24" s="201"/>
      <c r="AU24" s="201"/>
      <c r="AV24" s="201"/>
      <c r="AW24" s="201"/>
      <c r="AX24" s="201"/>
      <c r="AY24" s="201"/>
      <c r="AZ24" s="201"/>
      <c r="BA24" s="201"/>
      <c r="BB24" s="201"/>
      <c r="BC24" s="201"/>
      <c r="BD24" s="201"/>
      <c r="BE24" s="201"/>
      <c r="BF24" s="201"/>
      <c r="BG24" s="201"/>
      <c r="BH24" s="201"/>
      <c r="BI24" s="201"/>
      <c r="BJ24" s="201"/>
      <c r="BK24" s="201"/>
      <c r="BL24" s="201"/>
      <c r="BM24" s="201"/>
      <c r="BN24" s="201"/>
      <c r="BO24" s="201"/>
      <c r="BP24" s="201"/>
      <c r="BQ24" s="201"/>
      <c r="BR24" s="201"/>
      <c r="BS24" s="201"/>
      <c r="BT24" s="201"/>
      <c r="BU24" s="201"/>
      <c r="BV24" s="201"/>
      <c r="BW24" s="201"/>
      <c r="BX24" s="201"/>
      <c r="BY24" s="201"/>
      <c r="BZ24" s="201"/>
      <c r="CA24" s="201"/>
      <c r="CB24" s="201"/>
    </row>
    <row r="25" spans="1:80">
      <c r="A25" s="201"/>
      <c r="B25" s="201"/>
      <c r="C25" s="201"/>
      <c r="D25" s="201"/>
      <c r="E25" s="201"/>
      <c r="F25" s="201"/>
      <c r="G25" s="201"/>
      <c r="H25" s="201"/>
      <c r="I25" s="201"/>
      <c r="J25" s="201"/>
      <c r="K25" s="201"/>
      <c r="L25" s="201"/>
      <c r="M25" s="201"/>
      <c r="N25" s="201"/>
      <c r="O25" s="201"/>
      <c r="P25" s="201"/>
      <c r="Q25" s="201"/>
      <c r="R25" s="201"/>
      <c r="S25" s="201"/>
      <c r="T25" s="201"/>
      <c r="U25" s="201"/>
      <c r="V25" s="201"/>
      <c r="W25" s="201"/>
      <c r="X25" s="201"/>
      <c r="Y25" s="201"/>
      <c r="Z25" s="201"/>
      <c r="AA25" s="201"/>
      <c r="AB25" s="201"/>
      <c r="AC25" s="201"/>
      <c r="AD25" s="201"/>
      <c r="AE25" s="201"/>
      <c r="AF25" s="201"/>
      <c r="AG25" s="201"/>
      <c r="AH25" s="201"/>
      <c r="AI25" s="201"/>
      <c r="AJ25" s="201"/>
      <c r="AK25" s="201"/>
      <c r="AL25" s="201"/>
      <c r="AM25" s="201"/>
      <c r="AN25" s="201"/>
      <c r="AO25" s="201"/>
      <c r="AP25" s="201"/>
      <c r="AQ25" s="201"/>
      <c r="AR25" s="201"/>
      <c r="AS25" s="201"/>
      <c r="AT25" s="201"/>
      <c r="AU25" s="201"/>
      <c r="AV25" s="201"/>
      <c r="AW25" s="201"/>
      <c r="AX25" s="201"/>
      <c r="AY25" s="201"/>
      <c r="AZ25" s="201"/>
      <c r="BA25" s="201"/>
      <c r="BB25" s="201"/>
      <c r="BC25" s="201"/>
      <c r="BD25" s="201"/>
      <c r="BE25" s="201"/>
      <c r="BF25" s="201"/>
      <c r="BG25" s="201"/>
      <c r="BH25" s="201"/>
      <c r="BI25" s="201"/>
      <c r="BJ25" s="201"/>
      <c r="BK25" s="201"/>
      <c r="BL25" s="201"/>
      <c r="BM25" s="201"/>
      <c r="BN25" s="201"/>
      <c r="BO25" s="201"/>
      <c r="BP25" s="201"/>
      <c r="BQ25" s="201"/>
      <c r="BR25" s="201"/>
      <c r="BS25" s="201"/>
      <c r="BT25" s="201"/>
      <c r="BU25" s="201"/>
      <c r="BV25" s="201"/>
      <c r="BW25" s="201"/>
      <c r="BX25" s="201"/>
      <c r="BY25" s="201"/>
      <c r="BZ25" s="201"/>
      <c r="CA25" s="201"/>
      <c r="CB25" s="201"/>
    </row>
    <row r="26" spans="1:80">
      <c r="A26" s="201"/>
      <c r="B26" s="201"/>
      <c r="C26" s="201"/>
      <c r="D26" s="201"/>
      <c r="E26" s="201"/>
      <c r="F26" s="201"/>
      <c r="G26" s="201"/>
      <c r="H26" s="201"/>
      <c r="I26" s="201"/>
      <c r="J26" s="201"/>
      <c r="K26" s="201"/>
      <c r="L26" s="201"/>
      <c r="M26" s="201"/>
      <c r="N26" s="201"/>
      <c r="O26" s="201"/>
      <c r="P26" s="201"/>
      <c r="Q26" s="201"/>
      <c r="R26" s="201"/>
      <c r="S26" s="201"/>
      <c r="T26" s="201"/>
      <c r="U26" s="201"/>
      <c r="V26" s="201"/>
      <c r="W26" s="201"/>
      <c r="X26" s="201"/>
      <c r="Y26" s="201"/>
      <c r="Z26" s="201"/>
      <c r="AA26" s="201"/>
      <c r="AB26" s="201"/>
      <c r="AC26" s="201"/>
      <c r="AD26" s="201"/>
      <c r="AE26" s="201"/>
      <c r="AF26" s="201"/>
      <c r="AG26" s="201"/>
      <c r="AH26" s="201"/>
      <c r="AI26" s="201"/>
      <c r="AJ26" s="201"/>
      <c r="AK26" s="201"/>
      <c r="AL26" s="201"/>
      <c r="AM26" s="201"/>
      <c r="AN26" s="201"/>
      <c r="AO26" s="201"/>
      <c r="AP26" s="201"/>
      <c r="AQ26" s="201"/>
      <c r="AR26" s="201"/>
      <c r="AS26" s="201"/>
      <c r="AT26" s="201"/>
      <c r="AU26" s="201"/>
      <c r="AV26" s="201"/>
      <c r="AW26" s="201"/>
      <c r="AX26" s="201"/>
      <c r="AY26" s="201"/>
      <c r="AZ26" s="201"/>
      <c r="BA26" s="201"/>
      <c r="BB26" s="201"/>
      <c r="BC26" s="201"/>
      <c r="BD26" s="201"/>
      <c r="BE26" s="201"/>
      <c r="BF26" s="201"/>
      <c r="BG26" s="201"/>
      <c r="BH26" s="201"/>
      <c r="BI26" s="201"/>
      <c r="BJ26" s="201"/>
      <c r="BK26" s="201"/>
      <c r="BL26" s="201"/>
      <c r="BM26" s="201"/>
      <c r="BN26" s="201"/>
      <c r="BO26" s="201"/>
      <c r="BP26" s="201"/>
      <c r="BQ26" s="201"/>
      <c r="BR26" s="201"/>
      <c r="BS26" s="201"/>
      <c r="BT26" s="201"/>
      <c r="BU26" s="201"/>
      <c r="BV26" s="201"/>
      <c r="BW26" s="201"/>
      <c r="BX26" s="201"/>
      <c r="BY26" s="201"/>
      <c r="BZ26" s="201"/>
      <c r="CA26" s="201"/>
      <c r="CB26" s="201"/>
    </row>
    <row r="27" spans="1:80">
      <c r="A27" s="201"/>
      <c r="B27" s="201"/>
      <c r="C27" s="201"/>
      <c r="D27" s="201"/>
      <c r="E27" s="201"/>
      <c r="F27" s="201"/>
      <c r="G27" s="201"/>
      <c r="H27" s="201"/>
      <c r="I27" s="201"/>
      <c r="J27" s="201"/>
      <c r="K27" s="201"/>
      <c r="L27" s="201"/>
      <c r="M27" s="201"/>
      <c r="N27" s="201"/>
      <c r="O27" s="201"/>
      <c r="P27" s="201"/>
      <c r="Q27" s="201"/>
      <c r="R27" s="201"/>
      <c r="S27" s="201"/>
      <c r="T27" s="201"/>
      <c r="U27" s="201"/>
      <c r="V27" s="201"/>
      <c r="W27" s="201"/>
      <c r="X27" s="201"/>
      <c r="Y27" s="201"/>
      <c r="Z27" s="201"/>
      <c r="AA27" s="201"/>
      <c r="AB27" s="201"/>
      <c r="AC27" s="201"/>
      <c r="AD27" s="201"/>
      <c r="AE27" s="201"/>
      <c r="AF27" s="201"/>
      <c r="AG27" s="201"/>
      <c r="AH27" s="201"/>
      <c r="AI27" s="201"/>
      <c r="AJ27" s="201"/>
      <c r="AK27" s="201"/>
      <c r="AL27" s="201"/>
      <c r="AM27" s="201"/>
      <c r="AN27" s="201"/>
      <c r="AO27" s="201"/>
      <c r="AP27" s="201"/>
      <c r="AQ27" s="201"/>
      <c r="AR27" s="201"/>
      <c r="AS27" s="201"/>
      <c r="AT27" s="201"/>
      <c r="AU27" s="201"/>
      <c r="AV27" s="201"/>
      <c r="AW27" s="201"/>
      <c r="AX27" s="201"/>
      <c r="AY27" s="201"/>
      <c r="AZ27" s="201"/>
      <c r="BA27" s="201"/>
      <c r="BB27" s="201"/>
      <c r="BC27" s="201"/>
      <c r="BD27" s="201"/>
      <c r="BE27" s="201"/>
      <c r="BF27" s="201"/>
      <c r="BG27" s="201"/>
      <c r="BH27" s="201"/>
      <c r="BI27" s="201"/>
      <c r="BJ27" s="201"/>
      <c r="BK27" s="201"/>
      <c r="BL27" s="201"/>
      <c r="BM27" s="201"/>
      <c r="BN27" s="201"/>
      <c r="BO27" s="201"/>
      <c r="BP27" s="201"/>
      <c r="BQ27" s="201"/>
      <c r="BR27" s="201"/>
      <c r="BS27" s="201"/>
      <c r="BT27" s="201"/>
      <c r="BU27" s="201"/>
      <c r="BV27" s="201"/>
      <c r="BW27" s="201"/>
      <c r="BX27" s="201"/>
      <c r="BY27" s="201"/>
      <c r="BZ27" s="201"/>
      <c r="CA27" s="201"/>
      <c r="CB27" s="201"/>
    </row>
    <row r="28" spans="1:80">
      <c r="A28" s="201"/>
      <c r="B28" s="201"/>
      <c r="C28" s="201"/>
      <c r="D28" s="201"/>
      <c r="E28" s="201"/>
      <c r="F28" s="201"/>
      <c r="G28" s="201"/>
      <c r="H28" s="201"/>
      <c r="I28" s="201"/>
      <c r="J28" s="201"/>
      <c r="K28" s="201"/>
      <c r="L28" s="201"/>
      <c r="M28" s="201"/>
      <c r="N28" s="201"/>
      <c r="O28" s="201"/>
      <c r="P28" s="201"/>
      <c r="Q28" s="201"/>
      <c r="R28" s="201"/>
      <c r="S28" s="201"/>
      <c r="T28" s="201"/>
      <c r="U28" s="201"/>
      <c r="V28" s="201"/>
      <c r="W28" s="201"/>
      <c r="X28" s="201"/>
      <c r="Y28" s="201"/>
      <c r="Z28" s="201"/>
      <c r="AA28" s="201"/>
      <c r="AB28" s="201"/>
      <c r="AC28" s="201"/>
      <c r="AD28" s="201"/>
      <c r="AE28" s="201"/>
      <c r="AF28" s="201"/>
      <c r="AG28" s="201"/>
      <c r="AH28" s="201"/>
      <c r="AI28" s="201"/>
      <c r="AJ28" s="201"/>
      <c r="AK28" s="201"/>
      <c r="AL28" s="201"/>
      <c r="AM28" s="201"/>
      <c r="AN28" s="201"/>
      <c r="AO28" s="201"/>
      <c r="AP28" s="201"/>
      <c r="AQ28" s="201"/>
      <c r="AR28" s="201"/>
      <c r="AS28" s="201"/>
      <c r="AT28" s="201"/>
      <c r="AU28" s="201"/>
      <c r="AV28" s="201"/>
      <c r="AW28" s="201"/>
      <c r="AX28" s="201"/>
      <c r="AY28" s="201"/>
      <c r="AZ28" s="201"/>
      <c r="BA28" s="201"/>
      <c r="BB28" s="201"/>
      <c r="BC28" s="201"/>
      <c r="BD28" s="201"/>
      <c r="BE28" s="201"/>
      <c r="BF28" s="201"/>
      <c r="BG28" s="201"/>
      <c r="BH28" s="201"/>
      <c r="BI28" s="201"/>
      <c r="BJ28" s="201"/>
      <c r="BK28" s="201"/>
      <c r="BL28" s="201"/>
      <c r="BM28" s="201"/>
      <c r="BN28" s="201"/>
      <c r="BO28" s="201"/>
      <c r="BP28" s="201"/>
      <c r="BQ28" s="201"/>
      <c r="BR28" s="201"/>
      <c r="BS28" s="201"/>
      <c r="BT28" s="201"/>
      <c r="BU28" s="201"/>
      <c r="BV28" s="201"/>
      <c r="BW28" s="201"/>
      <c r="BX28" s="201"/>
      <c r="BY28" s="201"/>
      <c r="BZ28" s="201"/>
      <c r="CA28" s="201"/>
      <c r="CB28" s="201"/>
    </row>
  </sheetData>
  <mergeCells count="51">
    <mergeCell ref="AL1:AO1"/>
    <mergeCell ref="AI2:AK2"/>
    <mergeCell ref="AL2:AO2"/>
    <mergeCell ref="A3:AO3"/>
    <mergeCell ref="M4:Z4"/>
    <mergeCell ref="U6:W6"/>
    <mergeCell ref="X6:Z6"/>
    <mergeCell ref="AA6:AC6"/>
    <mergeCell ref="AD6:AF6"/>
    <mergeCell ref="AI1:AK1"/>
    <mergeCell ref="AG6:AI6"/>
    <mergeCell ref="AJ6:AL6"/>
    <mergeCell ref="AM6:AO6"/>
    <mergeCell ref="A8:A13"/>
    <mergeCell ref="O8:O13"/>
    <mergeCell ref="P8:P13"/>
    <mergeCell ref="Q8:Q13"/>
    <mergeCell ref="R8:R13"/>
    <mergeCell ref="S8:S13"/>
    <mergeCell ref="T8:T13"/>
    <mergeCell ref="A5:B7"/>
    <mergeCell ref="C5:K5"/>
    <mergeCell ref="L5:N6"/>
    <mergeCell ref="O5:W5"/>
    <mergeCell ref="X5:AO5"/>
    <mergeCell ref="I6:K6"/>
    <mergeCell ref="AD8:AD13"/>
    <mergeCell ref="AE8:AE13"/>
    <mergeCell ref="AF8:AF13"/>
    <mergeCell ref="U8:U13"/>
    <mergeCell ref="V8:V13"/>
    <mergeCell ref="W8:W13"/>
    <mergeCell ref="X8:X13"/>
    <mergeCell ref="Y8:Y13"/>
    <mergeCell ref="Z8:Z13"/>
    <mergeCell ref="AM8:AM13"/>
    <mergeCell ref="AN8:AN13"/>
    <mergeCell ref="AO8:AO13"/>
    <mergeCell ref="A14:A15"/>
    <mergeCell ref="H14:H15"/>
    <mergeCell ref="AA14:AB15"/>
    <mergeCell ref="AJ14:AO14"/>
    <mergeCell ref="AG8:AG13"/>
    <mergeCell ref="AH8:AH13"/>
    <mergeCell ref="AI8:AI13"/>
    <mergeCell ref="AJ8:AJ13"/>
    <mergeCell ref="AK8:AK13"/>
    <mergeCell ref="AL8:AL13"/>
    <mergeCell ref="AA8:AA13"/>
    <mergeCell ref="AB8:AB13"/>
    <mergeCell ref="AC8:AC13"/>
  </mergeCells>
  <phoneticPr fontId="8" type="noConversion"/>
  <hyperlinks>
    <hyperlink ref="AP1" location="預告統計資料發布時間表!D42" display="回發布時間表" xr:uid="{ABBC999E-B88D-4184-A9AE-E2CF8AC7E43A}"/>
  </hyperlinks>
  <printOptions horizontalCentered="1"/>
  <pageMargins left="0.23622047244094491" right="0.23622047244094491" top="0.74803149606299213" bottom="0.74803149606299213" header="0.31496062992125984" footer="0.31496062992125984"/>
  <pageSetup paperSize="9" scale="59" orientation="landscape" cellComments="asDisplayed"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C63FBC-1B28-4EAA-8957-1A644AA4C234}">
  <dimension ref="A1:CB28"/>
  <sheetViews>
    <sheetView view="pageBreakPreview" zoomScale="85" zoomScaleNormal="100" zoomScaleSheetLayoutView="85" workbookViewId="0"/>
  </sheetViews>
  <sheetFormatPr defaultColWidth="9" defaultRowHeight="16.2"/>
  <cols>
    <col min="1" max="1" width="12.6640625" style="202" customWidth="1"/>
    <col min="2" max="2" width="10.44140625" style="202" customWidth="1"/>
    <col min="3" max="5" width="6.77734375" style="202" bestFit="1" customWidth="1"/>
    <col min="6" max="8" width="5.44140625" style="202" customWidth="1"/>
    <col min="9" max="11" width="6.77734375" style="202" bestFit="1" customWidth="1"/>
    <col min="12" max="14" width="6.109375" style="202" customWidth="1"/>
    <col min="15" max="41" width="5.33203125" style="202" customWidth="1"/>
    <col min="42" max="16384" width="9" style="202"/>
  </cols>
  <sheetData>
    <row r="1" spans="1:42" ht="17.25" customHeight="1">
      <c r="A1" s="199" t="s">
        <v>276</v>
      </c>
      <c r="B1" s="200"/>
      <c r="C1" s="201"/>
      <c r="D1" s="201"/>
      <c r="E1" s="201"/>
      <c r="F1" s="201"/>
      <c r="G1" s="201"/>
      <c r="H1" s="201"/>
      <c r="AI1" s="1426" t="s">
        <v>7</v>
      </c>
      <c r="AJ1" s="1426"/>
      <c r="AK1" s="1426"/>
      <c r="AL1" s="1426" t="s">
        <v>277</v>
      </c>
      <c r="AM1" s="1426"/>
      <c r="AN1" s="1426"/>
      <c r="AO1" s="1426"/>
      <c r="AP1" s="380" t="s">
        <v>9</v>
      </c>
    </row>
    <row r="2" spans="1:42" ht="17.25" customHeight="1">
      <c r="A2" s="203" t="s">
        <v>278</v>
      </c>
      <c r="B2" s="204" t="s">
        <v>279</v>
      </c>
      <c r="C2" s="205"/>
      <c r="D2" s="205"/>
      <c r="E2" s="201"/>
      <c r="F2" s="201"/>
      <c r="G2" s="201"/>
      <c r="H2" s="201"/>
      <c r="L2" s="206"/>
      <c r="M2" s="206"/>
      <c r="N2" s="206"/>
      <c r="O2" s="206"/>
      <c r="P2" s="206"/>
      <c r="Q2" s="206"/>
      <c r="R2" s="206"/>
      <c r="S2" s="206"/>
      <c r="T2" s="206"/>
      <c r="U2" s="206"/>
      <c r="V2" s="206"/>
      <c r="W2" s="206"/>
      <c r="AG2" s="206"/>
      <c r="AH2" s="206"/>
      <c r="AI2" s="1426" t="s">
        <v>170</v>
      </c>
      <c r="AJ2" s="1426"/>
      <c r="AK2" s="1426"/>
      <c r="AL2" s="1426" t="s">
        <v>280</v>
      </c>
      <c r="AM2" s="1426"/>
      <c r="AN2" s="1426"/>
      <c r="AO2" s="1426"/>
    </row>
    <row r="3" spans="1:42" s="207" customFormat="1" ht="28.2">
      <c r="A3" s="1427" t="s">
        <v>281</v>
      </c>
      <c r="B3" s="1427"/>
      <c r="C3" s="1427"/>
      <c r="D3" s="1427"/>
      <c r="E3" s="1427"/>
      <c r="F3" s="1427"/>
      <c r="G3" s="1427"/>
      <c r="H3" s="1427"/>
      <c r="I3" s="1427"/>
      <c r="J3" s="1427"/>
      <c r="K3" s="1427"/>
      <c r="L3" s="1427"/>
      <c r="M3" s="1427"/>
      <c r="N3" s="1427"/>
      <c r="O3" s="1427"/>
      <c r="P3" s="1427"/>
      <c r="Q3" s="1427"/>
      <c r="R3" s="1427"/>
      <c r="S3" s="1427"/>
      <c r="T3" s="1427"/>
      <c r="U3" s="1427"/>
      <c r="V3" s="1427"/>
      <c r="W3" s="1427"/>
      <c r="X3" s="1427"/>
      <c r="Y3" s="1427"/>
      <c r="Z3" s="1427"/>
      <c r="AA3" s="1427"/>
      <c r="AB3" s="1427"/>
      <c r="AC3" s="1427"/>
      <c r="AD3" s="1427"/>
      <c r="AE3" s="1427"/>
      <c r="AF3" s="1427"/>
      <c r="AG3" s="1427"/>
      <c r="AH3" s="1427"/>
      <c r="AI3" s="1427"/>
      <c r="AJ3" s="1427"/>
      <c r="AK3" s="1427"/>
      <c r="AL3" s="1427"/>
      <c r="AM3" s="1427"/>
      <c r="AN3" s="1427"/>
      <c r="AO3" s="1427"/>
    </row>
    <row r="4" spans="1:42" ht="34.5" customHeight="1" thickBot="1">
      <c r="C4" s="208"/>
      <c r="D4" s="208"/>
      <c r="E4" s="208"/>
      <c r="H4" s="209"/>
      <c r="K4" s="209"/>
      <c r="L4" s="210"/>
      <c r="M4" s="1428" t="s">
        <v>454</v>
      </c>
      <c r="N4" s="1428"/>
      <c r="O4" s="1428"/>
      <c r="P4" s="1428"/>
      <c r="Q4" s="1428"/>
      <c r="R4" s="1428"/>
      <c r="S4" s="1428"/>
      <c r="T4" s="1428"/>
      <c r="U4" s="1428"/>
      <c r="V4" s="1428"/>
      <c r="W4" s="1428"/>
      <c r="X4" s="1428"/>
      <c r="Y4" s="1428"/>
      <c r="Z4" s="1428"/>
      <c r="AA4" s="209"/>
      <c r="AB4" s="209"/>
      <c r="AC4" s="209"/>
      <c r="AD4" s="209"/>
      <c r="AE4" s="209"/>
      <c r="AF4" s="209"/>
      <c r="AG4" s="209"/>
      <c r="AH4" s="209"/>
      <c r="AI4" s="209"/>
      <c r="AJ4" s="209"/>
      <c r="AK4" s="209"/>
      <c r="AL4" s="209"/>
      <c r="AM4" s="211"/>
      <c r="AN4" s="211"/>
      <c r="AO4" s="212" t="s">
        <v>282</v>
      </c>
    </row>
    <row r="5" spans="1:42" ht="27" customHeight="1">
      <c r="A5" s="1405" t="s">
        <v>217</v>
      </c>
      <c r="B5" s="1406"/>
      <c r="C5" s="1411" t="s">
        <v>283</v>
      </c>
      <c r="D5" s="1412"/>
      <c r="E5" s="1412"/>
      <c r="F5" s="1412"/>
      <c r="G5" s="1412"/>
      <c r="H5" s="1412"/>
      <c r="I5" s="1412"/>
      <c r="J5" s="1412"/>
      <c r="K5" s="1413"/>
      <c r="L5" s="1414" t="s">
        <v>284</v>
      </c>
      <c r="M5" s="1405"/>
      <c r="N5" s="1406"/>
      <c r="O5" s="1411" t="s">
        <v>285</v>
      </c>
      <c r="P5" s="1412"/>
      <c r="Q5" s="1412"/>
      <c r="R5" s="1412"/>
      <c r="S5" s="1412"/>
      <c r="T5" s="1412"/>
      <c r="U5" s="1412"/>
      <c r="V5" s="1412"/>
      <c r="W5" s="1413"/>
      <c r="X5" s="1418" t="s">
        <v>286</v>
      </c>
      <c r="Y5" s="1419"/>
      <c r="Z5" s="1419"/>
      <c r="AA5" s="1419"/>
      <c r="AB5" s="1419"/>
      <c r="AC5" s="1419"/>
      <c r="AD5" s="1419"/>
      <c r="AE5" s="1419"/>
      <c r="AF5" s="1419"/>
      <c r="AG5" s="1419"/>
      <c r="AH5" s="1419"/>
      <c r="AI5" s="1419"/>
      <c r="AJ5" s="1419"/>
      <c r="AK5" s="1419"/>
      <c r="AL5" s="1419"/>
      <c r="AM5" s="1419"/>
      <c r="AN5" s="1419"/>
      <c r="AO5" s="1419"/>
    </row>
    <row r="6" spans="1:42" ht="29.25" customHeight="1">
      <c r="A6" s="1407"/>
      <c r="B6" s="1408"/>
      <c r="C6" s="213" t="s">
        <v>287</v>
      </c>
      <c r="D6" s="213"/>
      <c r="E6" s="213"/>
      <c r="F6" s="213" t="s">
        <v>288</v>
      </c>
      <c r="G6" s="213"/>
      <c r="H6" s="213"/>
      <c r="I6" s="1420" t="s">
        <v>289</v>
      </c>
      <c r="J6" s="1421"/>
      <c r="K6" s="1422"/>
      <c r="L6" s="1415"/>
      <c r="M6" s="1416"/>
      <c r="N6" s="1417"/>
      <c r="O6" s="213" t="s">
        <v>290</v>
      </c>
      <c r="P6" s="213"/>
      <c r="Q6" s="213"/>
      <c r="R6" s="213" t="s">
        <v>288</v>
      </c>
      <c r="S6" s="213"/>
      <c r="T6" s="213"/>
      <c r="U6" s="1420" t="s">
        <v>289</v>
      </c>
      <c r="V6" s="1421"/>
      <c r="W6" s="1422"/>
      <c r="X6" s="1423" t="s">
        <v>291</v>
      </c>
      <c r="Y6" s="1424"/>
      <c r="Z6" s="1425"/>
      <c r="AA6" s="1396" t="s">
        <v>292</v>
      </c>
      <c r="AB6" s="1397"/>
      <c r="AC6" s="1398"/>
      <c r="AD6" s="1396" t="s">
        <v>293</v>
      </c>
      <c r="AE6" s="1397"/>
      <c r="AF6" s="1398"/>
      <c r="AG6" s="1396" t="s">
        <v>294</v>
      </c>
      <c r="AH6" s="1397"/>
      <c r="AI6" s="1398"/>
      <c r="AJ6" s="1396" t="s">
        <v>295</v>
      </c>
      <c r="AK6" s="1397"/>
      <c r="AL6" s="1398"/>
      <c r="AM6" s="1399" t="s">
        <v>296</v>
      </c>
      <c r="AN6" s="1400"/>
      <c r="AO6" s="1400"/>
    </row>
    <row r="7" spans="1:42" ht="59.25" customHeight="1" thickBot="1">
      <c r="A7" s="1409"/>
      <c r="B7" s="1410"/>
      <c r="C7" s="214" t="s">
        <v>297</v>
      </c>
      <c r="D7" s="215" t="s">
        <v>298</v>
      </c>
      <c r="E7" s="215" t="s">
        <v>299</v>
      </c>
      <c r="F7" s="214" t="s">
        <v>297</v>
      </c>
      <c r="G7" s="215" t="s">
        <v>298</v>
      </c>
      <c r="H7" s="215" t="s">
        <v>299</v>
      </c>
      <c r="I7" s="214" t="s">
        <v>297</v>
      </c>
      <c r="J7" s="215" t="s">
        <v>298</v>
      </c>
      <c r="K7" s="215" t="s">
        <v>299</v>
      </c>
      <c r="L7" s="215" t="s">
        <v>300</v>
      </c>
      <c r="M7" s="216" t="s">
        <v>301</v>
      </c>
      <c r="N7" s="214" t="s">
        <v>302</v>
      </c>
      <c r="O7" s="215" t="s">
        <v>300</v>
      </c>
      <c r="P7" s="216" t="s">
        <v>301</v>
      </c>
      <c r="Q7" s="214" t="s">
        <v>302</v>
      </c>
      <c r="R7" s="215" t="s">
        <v>300</v>
      </c>
      <c r="S7" s="216" t="s">
        <v>301</v>
      </c>
      <c r="T7" s="214" t="s">
        <v>302</v>
      </c>
      <c r="U7" s="215" t="s">
        <v>300</v>
      </c>
      <c r="V7" s="216" t="s">
        <v>301</v>
      </c>
      <c r="W7" s="217" t="s">
        <v>302</v>
      </c>
      <c r="X7" s="218" t="s">
        <v>300</v>
      </c>
      <c r="Y7" s="216" t="s">
        <v>301</v>
      </c>
      <c r="Z7" s="214" t="s">
        <v>302</v>
      </c>
      <c r="AA7" s="215" t="s">
        <v>303</v>
      </c>
      <c r="AB7" s="216" t="s">
        <v>301</v>
      </c>
      <c r="AC7" s="214" t="s">
        <v>302</v>
      </c>
      <c r="AD7" s="215" t="s">
        <v>303</v>
      </c>
      <c r="AE7" s="216" t="s">
        <v>301</v>
      </c>
      <c r="AF7" s="214" t="s">
        <v>302</v>
      </c>
      <c r="AG7" s="215" t="s">
        <v>303</v>
      </c>
      <c r="AH7" s="216" t="s">
        <v>301</v>
      </c>
      <c r="AI7" s="214" t="s">
        <v>302</v>
      </c>
      <c r="AJ7" s="215" t="s">
        <v>303</v>
      </c>
      <c r="AK7" s="216" t="s">
        <v>301</v>
      </c>
      <c r="AL7" s="214" t="s">
        <v>302</v>
      </c>
      <c r="AM7" s="219" t="s">
        <v>303</v>
      </c>
      <c r="AN7" s="220" t="s">
        <v>301</v>
      </c>
      <c r="AO7" s="221" t="s">
        <v>302</v>
      </c>
    </row>
    <row r="8" spans="1:42" ht="27" customHeight="1">
      <c r="A8" s="1401" t="s">
        <v>304</v>
      </c>
      <c r="B8" s="222" t="s">
        <v>303</v>
      </c>
      <c r="C8" s="344">
        <f>SUM(C9:C13)</f>
        <v>403</v>
      </c>
      <c r="D8" s="344">
        <f t="shared" ref="D8:N8" si="0">SUM(D9:D13)</f>
        <v>161</v>
      </c>
      <c r="E8" s="344">
        <f t="shared" si="0"/>
        <v>242</v>
      </c>
      <c r="F8" s="344">
        <f t="shared" si="0"/>
        <v>16</v>
      </c>
      <c r="G8" s="344">
        <f t="shared" si="0"/>
        <v>13</v>
      </c>
      <c r="H8" s="344">
        <f t="shared" si="0"/>
        <v>3</v>
      </c>
      <c r="I8" s="344">
        <f t="shared" si="0"/>
        <v>387</v>
      </c>
      <c r="J8" s="344">
        <f t="shared" si="0"/>
        <v>148</v>
      </c>
      <c r="K8" s="344">
        <f t="shared" si="0"/>
        <v>239</v>
      </c>
      <c r="L8" s="344">
        <f t="shared" si="0"/>
        <v>250</v>
      </c>
      <c r="M8" s="344">
        <f t="shared" si="0"/>
        <v>87</v>
      </c>
      <c r="N8" s="344">
        <f t="shared" si="0"/>
        <v>163</v>
      </c>
      <c r="O8" s="1404">
        <f>P8+Q8</f>
        <v>0</v>
      </c>
      <c r="P8" s="1404">
        <f>S8+V8</f>
        <v>0</v>
      </c>
      <c r="Q8" s="1404">
        <f>T8+W8</f>
        <v>0</v>
      </c>
      <c r="R8" s="1404">
        <f>S8+T8</f>
        <v>0</v>
      </c>
      <c r="S8" s="1380">
        <v>0</v>
      </c>
      <c r="T8" s="1380">
        <v>0</v>
      </c>
      <c r="U8" s="1378">
        <f>V8+W8</f>
        <v>0</v>
      </c>
      <c r="V8" s="1380">
        <v>0</v>
      </c>
      <c r="W8" s="1392">
        <v>0</v>
      </c>
      <c r="X8" s="1394">
        <f>Y8+Z8</f>
        <v>23</v>
      </c>
      <c r="Y8" s="1378">
        <f>AB8+AE8+AH8+AK8+AN8</f>
        <v>6</v>
      </c>
      <c r="Z8" s="1378">
        <f>AC8+AF8+AI8+AL8+AO8</f>
        <v>17</v>
      </c>
      <c r="AA8" s="1378">
        <f>AB8+AC8</f>
        <v>23</v>
      </c>
      <c r="AB8" s="1380">
        <v>6</v>
      </c>
      <c r="AC8" s="1380">
        <v>17</v>
      </c>
      <c r="AD8" s="1378">
        <f>AE8+AF8</f>
        <v>0</v>
      </c>
      <c r="AE8" s="1380">
        <v>0</v>
      </c>
      <c r="AF8" s="1380">
        <v>0</v>
      </c>
      <c r="AG8" s="1378">
        <f>AH8+AI8</f>
        <v>0</v>
      </c>
      <c r="AH8" s="1380">
        <v>0</v>
      </c>
      <c r="AI8" s="1380">
        <v>0</v>
      </c>
      <c r="AJ8" s="1378">
        <f>AK8+AL8</f>
        <v>0</v>
      </c>
      <c r="AK8" s="1380">
        <v>0</v>
      </c>
      <c r="AL8" s="1380">
        <v>0</v>
      </c>
      <c r="AM8" s="1378">
        <f>AN8+AO8</f>
        <v>0</v>
      </c>
      <c r="AN8" s="1380">
        <v>0</v>
      </c>
      <c r="AO8" s="1382">
        <v>0</v>
      </c>
    </row>
    <row r="9" spans="1:42" ht="27" customHeight="1">
      <c r="A9" s="1402"/>
      <c r="B9" s="223" t="s">
        <v>305</v>
      </c>
      <c r="C9" s="345">
        <f>SUM(D9:E9)</f>
        <v>54</v>
      </c>
      <c r="D9" s="345">
        <f>G9+J9</f>
        <v>27</v>
      </c>
      <c r="E9" s="345">
        <f>H9+K9</f>
        <v>27</v>
      </c>
      <c r="F9" s="345">
        <f>SUM(G9:H9)</f>
        <v>3</v>
      </c>
      <c r="G9" s="224">
        <v>2</v>
      </c>
      <c r="H9" s="224">
        <v>1</v>
      </c>
      <c r="I9" s="345">
        <f>SUM(J9:K9)</f>
        <v>51</v>
      </c>
      <c r="J9" s="224">
        <v>25</v>
      </c>
      <c r="K9" s="224">
        <v>26</v>
      </c>
      <c r="L9" s="345">
        <f>SUM(M9:N9)</f>
        <v>35</v>
      </c>
      <c r="M9" s="224">
        <v>13</v>
      </c>
      <c r="N9" s="224">
        <v>22</v>
      </c>
      <c r="O9" s="1378"/>
      <c r="P9" s="1378"/>
      <c r="Q9" s="1378"/>
      <c r="R9" s="1378"/>
      <c r="S9" s="1380"/>
      <c r="T9" s="1380"/>
      <c r="U9" s="1378"/>
      <c r="V9" s="1380"/>
      <c r="W9" s="1392"/>
      <c r="X9" s="1394"/>
      <c r="Y9" s="1378"/>
      <c r="Z9" s="1378"/>
      <c r="AA9" s="1378"/>
      <c r="AB9" s="1380"/>
      <c r="AC9" s="1380"/>
      <c r="AD9" s="1378"/>
      <c r="AE9" s="1380"/>
      <c r="AF9" s="1380"/>
      <c r="AG9" s="1378"/>
      <c r="AH9" s="1380"/>
      <c r="AI9" s="1380"/>
      <c r="AJ9" s="1378"/>
      <c r="AK9" s="1380"/>
      <c r="AL9" s="1380"/>
      <c r="AM9" s="1378"/>
      <c r="AN9" s="1380"/>
      <c r="AO9" s="1382"/>
    </row>
    <row r="10" spans="1:42" ht="27" customHeight="1">
      <c r="A10" s="1402"/>
      <c r="B10" s="225" t="s">
        <v>306</v>
      </c>
      <c r="C10" s="345">
        <f t="shared" ref="C10:C13" si="1">SUM(D10:E10)</f>
        <v>101</v>
      </c>
      <c r="D10" s="345">
        <f t="shared" ref="D10:E13" si="2">G10+J10</f>
        <v>50</v>
      </c>
      <c r="E10" s="345">
        <f t="shared" si="2"/>
        <v>51</v>
      </c>
      <c r="F10" s="345">
        <f t="shared" ref="F10:F13" si="3">SUM(G10:H10)</f>
        <v>7</v>
      </c>
      <c r="G10" s="224">
        <v>7</v>
      </c>
      <c r="H10" s="224">
        <v>0</v>
      </c>
      <c r="I10" s="345">
        <f t="shared" ref="I10:I13" si="4">SUM(J10:K10)</f>
        <v>94</v>
      </c>
      <c r="J10" s="224">
        <v>43</v>
      </c>
      <c r="K10" s="224">
        <v>51</v>
      </c>
      <c r="L10" s="345">
        <f t="shared" ref="L10:L13" si="5">SUM(M10:N10)</f>
        <v>64</v>
      </c>
      <c r="M10" s="224">
        <v>29</v>
      </c>
      <c r="N10" s="224">
        <v>35</v>
      </c>
      <c r="O10" s="1378"/>
      <c r="P10" s="1378"/>
      <c r="Q10" s="1378"/>
      <c r="R10" s="1378"/>
      <c r="S10" s="1380"/>
      <c r="T10" s="1380"/>
      <c r="U10" s="1378"/>
      <c r="V10" s="1380"/>
      <c r="W10" s="1392"/>
      <c r="X10" s="1394"/>
      <c r="Y10" s="1378"/>
      <c r="Z10" s="1378"/>
      <c r="AA10" s="1378"/>
      <c r="AB10" s="1380"/>
      <c r="AC10" s="1380"/>
      <c r="AD10" s="1378"/>
      <c r="AE10" s="1380"/>
      <c r="AF10" s="1380"/>
      <c r="AG10" s="1378"/>
      <c r="AH10" s="1380"/>
      <c r="AI10" s="1380"/>
      <c r="AJ10" s="1378"/>
      <c r="AK10" s="1380"/>
      <c r="AL10" s="1380"/>
      <c r="AM10" s="1378"/>
      <c r="AN10" s="1380"/>
      <c r="AO10" s="1382"/>
    </row>
    <row r="11" spans="1:42" ht="27" customHeight="1">
      <c r="A11" s="1402"/>
      <c r="B11" s="225" t="s">
        <v>307</v>
      </c>
      <c r="C11" s="345">
        <f t="shared" si="1"/>
        <v>69</v>
      </c>
      <c r="D11" s="345">
        <f t="shared" si="2"/>
        <v>21</v>
      </c>
      <c r="E11" s="345">
        <f t="shared" si="2"/>
        <v>48</v>
      </c>
      <c r="F11" s="345">
        <f t="shared" si="3"/>
        <v>3</v>
      </c>
      <c r="G11" s="224">
        <v>2</v>
      </c>
      <c r="H11" s="224">
        <v>1</v>
      </c>
      <c r="I11" s="345">
        <f t="shared" si="4"/>
        <v>66</v>
      </c>
      <c r="J11" s="224">
        <v>19</v>
      </c>
      <c r="K11" s="224">
        <v>47</v>
      </c>
      <c r="L11" s="345">
        <f t="shared" si="5"/>
        <v>42</v>
      </c>
      <c r="M11" s="224">
        <v>11</v>
      </c>
      <c r="N11" s="224">
        <v>31</v>
      </c>
      <c r="O11" s="1378"/>
      <c r="P11" s="1378"/>
      <c r="Q11" s="1378"/>
      <c r="R11" s="1378"/>
      <c r="S11" s="1380"/>
      <c r="T11" s="1380"/>
      <c r="U11" s="1378"/>
      <c r="V11" s="1380"/>
      <c r="W11" s="1392"/>
      <c r="X11" s="1394"/>
      <c r="Y11" s="1378"/>
      <c r="Z11" s="1378"/>
      <c r="AA11" s="1378"/>
      <c r="AB11" s="1380"/>
      <c r="AC11" s="1380"/>
      <c r="AD11" s="1378"/>
      <c r="AE11" s="1380"/>
      <c r="AF11" s="1380"/>
      <c r="AG11" s="1378"/>
      <c r="AH11" s="1380"/>
      <c r="AI11" s="1380"/>
      <c r="AJ11" s="1378"/>
      <c r="AK11" s="1380"/>
      <c r="AL11" s="1380"/>
      <c r="AM11" s="1378"/>
      <c r="AN11" s="1380"/>
      <c r="AO11" s="1382"/>
    </row>
    <row r="12" spans="1:42" ht="27" customHeight="1">
      <c r="A12" s="1402"/>
      <c r="B12" s="225" t="s">
        <v>308</v>
      </c>
      <c r="C12" s="345">
        <f t="shared" si="1"/>
        <v>94</v>
      </c>
      <c r="D12" s="345">
        <f t="shared" si="2"/>
        <v>34</v>
      </c>
      <c r="E12" s="345">
        <f t="shared" si="2"/>
        <v>60</v>
      </c>
      <c r="F12" s="345">
        <f t="shared" si="3"/>
        <v>1</v>
      </c>
      <c r="G12" s="224">
        <v>1</v>
      </c>
      <c r="H12" s="224">
        <v>0</v>
      </c>
      <c r="I12" s="345">
        <f t="shared" si="4"/>
        <v>93</v>
      </c>
      <c r="J12" s="224">
        <v>33</v>
      </c>
      <c r="K12" s="224">
        <v>60</v>
      </c>
      <c r="L12" s="345">
        <f t="shared" si="5"/>
        <v>58</v>
      </c>
      <c r="M12" s="224">
        <v>20</v>
      </c>
      <c r="N12" s="224">
        <v>38</v>
      </c>
      <c r="O12" s="1378"/>
      <c r="P12" s="1378"/>
      <c r="Q12" s="1378"/>
      <c r="R12" s="1378"/>
      <c r="S12" s="1380"/>
      <c r="T12" s="1380"/>
      <c r="U12" s="1378"/>
      <c r="V12" s="1380"/>
      <c r="W12" s="1392"/>
      <c r="X12" s="1394"/>
      <c r="Y12" s="1378"/>
      <c r="Z12" s="1378"/>
      <c r="AA12" s="1378"/>
      <c r="AB12" s="1380"/>
      <c r="AC12" s="1380"/>
      <c r="AD12" s="1378"/>
      <c r="AE12" s="1380"/>
      <c r="AF12" s="1380"/>
      <c r="AG12" s="1378"/>
      <c r="AH12" s="1380"/>
      <c r="AI12" s="1380"/>
      <c r="AJ12" s="1378"/>
      <c r="AK12" s="1380"/>
      <c r="AL12" s="1380"/>
      <c r="AM12" s="1378"/>
      <c r="AN12" s="1380"/>
      <c r="AO12" s="1382"/>
    </row>
    <row r="13" spans="1:42" ht="27" customHeight="1" thickBot="1">
      <c r="A13" s="1403"/>
      <c r="B13" s="226" t="s">
        <v>309</v>
      </c>
      <c r="C13" s="346">
        <f t="shared" si="1"/>
        <v>85</v>
      </c>
      <c r="D13" s="346">
        <f t="shared" si="2"/>
        <v>29</v>
      </c>
      <c r="E13" s="346">
        <f t="shared" si="2"/>
        <v>56</v>
      </c>
      <c r="F13" s="346">
        <f t="shared" si="3"/>
        <v>2</v>
      </c>
      <c r="G13" s="227">
        <v>1</v>
      </c>
      <c r="H13" s="227">
        <v>1</v>
      </c>
      <c r="I13" s="346">
        <f t="shared" si="4"/>
        <v>83</v>
      </c>
      <c r="J13" s="227">
        <v>28</v>
      </c>
      <c r="K13" s="227">
        <v>55</v>
      </c>
      <c r="L13" s="346">
        <f t="shared" si="5"/>
        <v>51</v>
      </c>
      <c r="M13" s="227">
        <v>14</v>
      </c>
      <c r="N13" s="227">
        <v>37</v>
      </c>
      <c r="O13" s="1390"/>
      <c r="P13" s="1390"/>
      <c r="Q13" s="1390"/>
      <c r="R13" s="1390"/>
      <c r="S13" s="1391"/>
      <c r="T13" s="1391"/>
      <c r="U13" s="1390"/>
      <c r="V13" s="1391"/>
      <c r="W13" s="1393"/>
      <c r="X13" s="1395"/>
      <c r="Y13" s="1390"/>
      <c r="Z13" s="1390"/>
      <c r="AA13" s="1390"/>
      <c r="AB13" s="1391"/>
      <c r="AC13" s="1391"/>
      <c r="AD13" s="1390"/>
      <c r="AE13" s="1391"/>
      <c r="AF13" s="1391"/>
      <c r="AG13" s="1390"/>
      <c r="AH13" s="1391"/>
      <c r="AI13" s="1391"/>
      <c r="AJ13" s="1390"/>
      <c r="AK13" s="1381"/>
      <c r="AL13" s="1381"/>
      <c r="AM13" s="1379"/>
      <c r="AN13" s="1381"/>
      <c r="AO13" s="1383"/>
    </row>
    <row r="14" spans="1:42">
      <c r="A14" s="1384" t="s">
        <v>310</v>
      </c>
      <c r="B14" s="228"/>
      <c r="C14" s="201"/>
      <c r="D14" s="201"/>
      <c r="H14" s="1385" t="s">
        <v>311</v>
      </c>
      <c r="K14" s="201"/>
      <c r="L14" s="201"/>
      <c r="Q14" s="229" t="s">
        <v>312</v>
      </c>
      <c r="X14" s="201"/>
      <c r="Y14" s="201"/>
      <c r="Z14" s="201"/>
      <c r="AA14" s="1387" t="s">
        <v>313</v>
      </c>
      <c r="AB14" s="1388"/>
      <c r="AJ14" s="1389" t="s">
        <v>455</v>
      </c>
      <c r="AK14" s="1389"/>
      <c r="AL14" s="1389"/>
      <c r="AM14" s="1389"/>
      <c r="AN14" s="1389"/>
      <c r="AO14" s="1389"/>
    </row>
    <row r="15" spans="1:42">
      <c r="A15" s="1384"/>
      <c r="B15" s="228"/>
      <c r="C15" s="201"/>
      <c r="D15" s="201"/>
      <c r="H15" s="1386"/>
      <c r="K15" s="201"/>
      <c r="L15" s="201"/>
      <c r="Q15" s="229" t="s">
        <v>314</v>
      </c>
      <c r="X15" s="201"/>
      <c r="Y15" s="201"/>
      <c r="Z15" s="201"/>
      <c r="AA15" s="1388"/>
      <c r="AB15" s="1388"/>
    </row>
    <row r="16" spans="1:42">
      <c r="A16" s="230"/>
      <c r="B16" s="230"/>
      <c r="C16" s="230"/>
      <c r="D16" s="230"/>
      <c r="E16" s="230"/>
      <c r="F16" s="230"/>
      <c r="G16" s="230"/>
      <c r="H16" s="230"/>
      <c r="I16" s="230"/>
      <c r="J16" s="230"/>
    </row>
    <row r="17" spans="1:80" s="201" customFormat="1">
      <c r="B17" s="231"/>
      <c r="C17" s="232"/>
      <c r="D17" s="232"/>
    </row>
    <row r="18" spans="1:80" ht="16.5" customHeight="1">
      <c r="A18" s="231" t="s">
        <v>315</v>
      </c>
      <c r="B18" s="233"/>
      <c r="AP18" s="201"/>
      <c r="AQ18" s="201"/>
      <c r="AR18" s="201"/>
      <c r="AS18" s="201"/>
      <c r="AT18" s="201"/>
      <c r="AU18" s="201"/>
      <c r="AV18" s="201"/>
      <c r="AW18" s="201"/>
      <c r="AX18" s="201"/>
      <c r="AY18" s="201"/>
      <c r="AZ18" s="201"/>
      <c r="BA18" s="201"/>
      <c r="BB18" s="201"/>
      <c r="BC18" s="201"/>
      <c r="BD18" s="201"/>
      <c r="BE18" s="201"/>
      <c r="BF18" s="201"/>
      <c r="BG18" s="201"/>
      <c r="BH18" s="201"/>
      <c r="BI18" s="201"/>
      <c r="BJ18" s="201"/>
      <c r="BK18" s="201"/>
      <c r="BL18" s="201"/>
      <c r="BM18" s="201"/>
      <c r="BN18" s="201"/>
      <c r="BO18" s="201"/>
      <c r="BP18" s="201"/>
      <c r="BQ18" s="201"/>
      <c r="BR18" s="201"/>
      <c r="BS18" s="201"/>
      <c r="BT18" s="201"/>
      <c r="BU18" s="201"/>
      <c r="BV18" s="201"/>
      <c r="BW18" s="201"/>
      <c r="BX18" s="201"/>
      <c r="BY18" s="201"/>
      <c r="BZ18" s="201"/>
      <c r="CA18" s="201"/>
      <c r="CB18" s="201"/>
    </row>
    <row r="19" spans="1:80" ht="16.5" customHeight="1">
      <c r="A19" s="201" t="s">
        <v>316</v>
      </c>
      <c r="B19" s="234"/>
      <c r="C19" s="235"/>
      <c r="D19" s="235"/>
      <c r="E19" s="235"/>
      <c r="F19" s="235"/>
      <c r="G19" s="235"/>
      <c r="H19" s="235"/>
      <c r="I19" s="235"/>
      <c r="J19" s="235"/>
      <c r="K19" s="235"/>
      <c r="L19" s="235"/>
      <c r="M19" s="235"/>
      <c r="N19" s="235"/>
      <c r="O19" s="235"/>
      <c r="P19" s="235"/>
      <c r="Q19" s="235"/>
      <c r="R19" s="235"/>
      <c r="S19" s="235"/>
      <c r="T19" s="235"/>
      <c r="U19" s="235"/>
      <c r="V19" s="235"/>
      <c r="W19" s="235"/>
      <c r="X19" s="235"/>
      <c r="Y19" s="235"/>
      <c r="Z19" s="235"/>
      <c r="AA19" s="235"/>
      <c r="AB19" s="235"/>
      <c r="AC19" s="235"/>
      <c r="AD19" s="235"/>
      <c r="AE19" s="235"/>
      <c r="AF19" s="235"/>
      <c r="AG19" s="235"/>
      <c r="AH19" s="235"/>
      <c r="AI19" s="235"/>
      <c r="AJ19" s="235"/>
      <c r="AK19" s="235"/>
      <c r="AL19" s="235"/>
      <c r="AM19" s="235"/>
      <c r="AN19" s="235"/>
      <c r="AO19" s="235"/>
      <c r="AP19" s="201"/>
      <c r="AQ19" s="201"/>
      <c r="AR19" s="201"/>
      <c r="AS19" s="201"/>
      <c r="AT19" s="201"/>
      <c r="AU19" s="201"/>
      <c r="AV19" s="201"/>
      <c r="AW19" s="201"/>
      <c r="AX19" s="201"/>
      <c r="AY19" s="201"/>
      <c r="AZ19" s="201"/>
      <c r="BA19" s="201"/>
      <c r="BB19" s="201"/>
      <c r="BC19" s="201"/>
      <c r="BD19" s="201"/>
      <c r="BE19" s="201"/>
      <c r="BF19" s="201"/>
      <c r="BG19" s="201"/>
      <c r="BH19" s="201"/>
      <c r="BI19" s="201"/>
      <c r="BJ19" s="201"/>
      <c r="BK19" s="201"/>
      <c r="BL19" s="201"/>
      <c r="BM19" s="201"/>
      <c r="BN19" s="201"/>
      <c r="BO19" s="201"/>
      <c r="BP19" s="201"/>
      <c r="BQ19" s="201"/>
      <c r="BR19" s="201"/>
      <c r="BS19" s="201"/>
      <c r="BT19" s="201"/>
      <c r="BU19" s="201"/>
      <c r="BV19" s="201"/>
      <c r="BW19" s="201"/>
      <c r="BX19" s="201"/>
      <c r="BY19" s="201"/>
      <c r="BZ19" s="201"/>
      <c r="CA19" s="201"/>
      <c r="CB19" s="201"/>
    </row>
    <row r="20" spans="1:80">
      <c r="A20" s="201"/>
      <c r="B20" s="201"/>
      <c r="C20" s="232"/>
      <c r="D20" s="232"/>
      <c r="E20" s="201"/>
      <c r="F20" s="201"/>
      <c r="G20" s="201"/>
      <c r="H20" s="201"/>
      <c r="I20" s="201"/>
      <c r="J20" s="201"/>
      <c r="K20" s="201"/>
      <c r="L20" s="201"/>
      <c r="M20" s="201"/>
      <c r="N20" s="201"/>
      <c r="O20" s="201"/>
      <c r="P20" s="201"/>
      <c r="Q20" s="201"/>
      <c r="R20" s="201"/>
      <c r="S20" s="201"/>
      <c r="T20" s="201"/>
      <c r="U20" s="201"/>
      <c r="V20" s="201"/>
      <c r="W20" s="201"/>
      <c r="X20" s="201"/>
      <c r="Y20" s="201"/>
      <c r="Z20" s="201"/>
      <c r="AA20" s="201"/>
      <c r="AB20" s="201"/>
      <c r="AC20" s="201"/>
      <c r="AD20" s="201"/>
      <c r="AE20" s="201"/>
      <c r="AF20" s="201"/>
      <c r="AG20" s="201"/>
      <c r="AH20" s="201"/>
      <c r="AI20" s="201"/>
      <c r="AJ20" s="201"/>
      <c r="AK20" s="201"/>
      <c r="AL20" s="201"/>
      <c r="AM20" s="201"/>
      <c r="AN20" s="201"/>
      <c r="AO20" s="201"/>
      <c r="AP20" s="201"/>
      <c r="AQ20" s="201"/>
      <c r="AR20" s="201"/>
      <c r="AS20" s="201"/>
      <c r="AT20" s="201"/>
      <c r="AU20" s="201"/>
      <c r="AV20" s="201"/>
      <c r="AW20" s="201"/>
      <c r="AX20" s="201"/>
      <c r="AY20" s="201"/>
      <c r="AZ20" s="201"/>
      <c r="BA20" s="201"/>
      <c r="BB20" s="201"/>
      <c r="BC20" s="201"/>
      <c r="BD20" s="201"/>
      <c r="BE20" s="201"/>
      <c r="BF20" s="201"/>
      <c r="BG20" s="201"/>
      <c r="BH20" s="201"/>
      <c r="BI20" s="201"/>
      <c r="BJ20" s="201"/>
      <c r="BK20" s="201"/>
      <c r="BL20" s="201"/>
      <c r="BM20" s="201"/>
      <c r="BN20" s="201"/>
      <c r="BO20" s="201"/>
      <c r="BP20" s="201"/>
      <c r="BQ20" s="201"/>
      <c r="BR20" s="201"/>
      <c r="BS20" s="201"/>
      <c r="BT20" s="201"/>
      <c r="BU20" s="201"/>
      <c r="BV20" s="201"/>
      <c r="BW20" s="201"/>
      <c r="BX20" s="201"/>
      <c r="BY20" s="201"/>
      <c r="BZ20" s="201"/>
      <c r="CA20" s="201"/>
      <c r="CB20" s="201"/>
    </row>
    <row r="21" spans="1:80">
      <c r="A21" s="231"/>
      <c r="B21" s="231"/>
      <c r="C21" s="201"/>
      <c r="E21" s="201"/>
      <c r="F21" s="201"/>
      <c r="H21" s="201"/>
      <c r="I21" s="201"/>
      <c r="J21" s="201"/>
      <c r="M21" s="201"/>
      <c r="N21" s="201"/>
      <c r="O21" s="201"/>
      <c r="P21" s="201"/>
      <c r="Q21" s="201"/>
      <c r="R21" s="201"/>
      <c r="S21" s="201"/>
      <c r="T21" s="201"/>
      <c r="U21" s="201"/>
      <c r="V21" s="201"/>
      <c r="W21" s="201"/>
      <c r="AD21" s="201"/>
      <c r="AE21" s="201"/>
      <c r="AF21" s="201"/>
      <c r="AG21" s="201"/>
      <c r="AH21" s="201"/>
      <c r="AI21" s="201"/>
      <c r="AJ21" s="201"/>
      <c r="AK21" s="201"/>
      <c r="AL21" s="201"/>
      <c r="AM21" s="201"/>
      <c r="AN21" s="201"/>
      <c r="AO21" s="201"/>
      <c r="AP21" s="201"/>
      <c r="AQ21" s="201"/>
      <c r="AR21" s="201"/>
      <c r="AS21" s="201"/>
      <c r="AT21" s="201"/>
      <c r="AU21" s="201"/>
      <c r="AV21" s="201"/>
      <c r="AW21" s="201"/>
      <c r="AX21" s="201"/>
      <c r="AY21" s="201"/>
      <c r="AZ21" s="201"/>
      <c r="BA21" s="201"/>
      <c r="BB21" s="201"/>
      <c r="BC21" s="201"/>
      <c r="BD21" s="201"/>
      <c r="BE21" s="201"/>
      <c r="BF21" s="201"/>
      <c r="BG21" s="201"/>
      <c r="BH21" s="201"/>
      <c r="BI21" s="201"/>
      <c r="BJ21" s="201"/>
      <c r="BK21" s="201"/>
      <c r="BL21" s="201"/>
      <c r="BM21" s="201"/>
      <c r="BN21" s="201"/>
      <c r="BO21" s="201"/>
      <c r="BP21" s="201"/>
      <c r="BQ21" s="201"/>
      <c r="BR21" s="201"/>
      <c r="BS21" s="201"/>
      <c r="BT21" s="201"/>
      <c r="BU21" s="201"/>
      <c r="BV21" s="201"/>
      <c r="BW21" s="201"/>
      <c r="BX21" s="201"/>
      <c r="BY21" s="201"/>
      <c r="BZ21" s="201"/>
      <c r="CA21" s="201"/>
      <c r="CB21" s="201"/>
    </row>
    <row r="22" spans="1:80">
      <c r="A22" s="201"/>
      <c r="B22" s="201"/>
      <c r="C22" s="201"/>
      <c r="E22" s="201"/>
      <c r="F22" s="201"/>
      <c r="G22" s="201"/>
      <c r="H22" s="201"/>
      <c r="I22" s="201"/>
      <c r="J22" s="201"/>
      <c r="M22" s="201"/>
      <c r="N22" s="201"/>
      <c r="O22" s="201"/>
      <c r="P22" s="201"/>
      <c r="Q22" s="201"/>
      <c r="R22" s="201"/>
      <c r="S22" s="201"/>
      <c r="T22" s="201"/>
      <c r="U22" s="201"/>
      <c r="V22" s="201"/>
      <c r="W22" s="201"/>
      <c r="AD22" s="201"/>
      <c r="AE22" s="201"/>
      <c r="AF22" s="201"/>
      <c r="AG22" s="201"/>
      <c r="AH22" s="201"/>
      <c r="AI22" s="201"/>
      <c r="AJ22" s="201"/>
      <c r="AK22" s="201"/>
      <c r="AL22" s="201"/>
      <c r="AP22" s="201"/>
      <c r="AQ22" s="201"/>
      <c r="AR22" s="201"/>
      <c r="AS22" s="201"/>
      <c r="AT22" s="201"/>
      <c r="AU22" s="201"/>
      <c r="AV22" s="201"/>
      <c r="AW22" s="201"/>
      <c r="AX22" s="201"/>
      <c r="AY22" s="201"/>
      <c r="AZ22" s="201"/>
      <c r="BA22" s="201"/>
      <c r="BB22" s="201"/>
      <c r="BC22" s="201"/>
      <c r="BD22" s="201"/>
      <c r="BE22" s="201"/>
      <c r="BF22" s="201"/>
      <c r="BG22" s="201"/>
      <c r="BH22" s="201"/>
      <c r="BI22" s="201"/>
      <c r="BJ22" s="201"/>
      <c r="BK22" s="201"/>
      <c r="BL22" s="201"/>
      <c r="BM22" s="201"/>
      <c r="BN22" s="201"/>
      <c r="BO22" s="201"/>
      <c r="BP22" s="201"/>
      <c r="BQ22" s="201"/>
      <c r="BR22" s="201"/>
      <c r="BS22" s="201"/>
      <c r="BT22" s="201"/>
      <c r="BU22" s="201"/>
      <c r="BV22" s="201"/>
      <c r="BW22" s="201"/>
      <c r="BX22" s="201"/>
      <c r="BY22" s="201"/>
      <c r="BZ22" s="201"/>
      <c r="CA22" s="201"/>
      <c r="CB22" s="201"/>
    </row>
    <row r="23" spans="1:80">
      <c r="A23" s="201"/>
      <c r="B23" s="201"/>
      <c r="C23" s="201"/>
      <c r="D23" s="201"/>
      <c r="E23" s="201"/>
      <c r="F23" s="201"/>
      <c r="G23" s="201"/>
      <c r="H23" s="201"/>
      <c r="I23" s="201"/>
      <c r="J23" s="201"/>
      <c r="K23" s="201"/>
      <c r="L23" s="201"/>
      <c r="M23" s="201"/>
      <c r="N23" s="201"/>
      <c r="O23" s="201"/>
      <c r="P23" s="201"/>
      <c r="Q23" s="201"/>
      <c r="R23" s="201"/>
      <c r="S23" s="201"/>
      <c r="T23" s="201"/>
      <c r="U23" s="201"/>
      <c r="V23" s="201"/>
      <c r="W23" s="201"/>
      <c r="X23" s="201"/>
      <c r="Y23" s="201"/>
      <c r="Z23" s="201"/>
      <c r="AA23" s="201"/>
      <c r="AB23" s="201"/>
      <c r="AC23" s="201"/>
      <c r="AD23" s="201"/>
      <c r="AE23" s="201"/>
      <c r="AF23" s="201"/>
      <c r="AG23" s="201"/>
      <c r="AH23" s="201"/>
      <c r="AI23" s="201"/>
      <c r="AJ23" s="201"/>
      <c r="AK23" s="201"/>
      <c r="AL23" s="201"/>
      <c r="AM23" s="201"/>
      <c r="AN23" s="201"/>
      <c r="AO23" s="201"/>
      <c r="AP23" s="201"/>
      <c r="AQ23" s="201"/>
      <c r="AR23" s="201"/>
      <c r="AS23" s="201"/>
      <c r="AT23" s="201"/>
      <c r="AU23" s="201"/>
      <c r="AV23" s="201"/>
      <c r="AW23" s="201"/>
      <c r="AX23" s="201"/>
      <c r="AY23" s="201"/>
      <c r="AZ23" s="201"/>
      <c r="BA23" s="201"/>
      <c r="BB23" s="201"/>
      <c r="BC23" s="201"/>
      <c r="BD23" s="201"/>
      <c r="BE23" s="201"/>
      <c r="BF23" s="201"/>
      <c r="BG23" s="201"/>
      <c r="BH23" s="201"/>
      <c r="BI23" s="201"/>
      <c r="BJ23" s="201"/>
      <c r="BK23" s="201"/>
      <c r="BL23" s="201"/>
      <c r="BM23" s="201"/>
      <c r="BN23" s="201"/>
      <c r="BO23" s="201"/>
      <c r="BP23" s="201"/>
      <c r="BQ23" s="201"/>
      <c r="BR23" s="201"/>
      <c r="BS23" s="201"/>
      <c r="BT23" s="201"/>
      <c r="BU23" s="201"/>
      <c r="BV23" s="201"/>
      <c r="BW23" s="201"/>
      <c r="BX23" s="201"/>
      <c r="BY23" s="201"/>
      <c r="BZ23" s="201"/>
      <c r="CA23" s="201"/>
      <c r="CB23" s="201"/>
    </row>
    <row r="24" spans="1:80">
      <c r="A24" s="201"/>
      <c r="B24" s="201"/>
      <c r="C24" s="201"/>
      <c r="D24" s="201"/>
      <c r="E24" s="201"/>
      <c r="F24" s="201"/>
      <c r="G24" s="201"/>
      <c r="H24" s="201"/>
      <c r="I24" s="201"/>
      <c r="J24" s="201"/>
      <c r="K24" s="201"/>
      <c r="L24" s="201"/>
      <c r="M24" s="201"/>
      <c r="N24" s="201"/>
      <c r="O24" s="201"/>
      <c r="P24" s="201"/>
      <c r="Q24" s="201"/>
      <c r="R24" s="201"/>
      <c r="S24" s="201"/>
      <c r="T24" s="201"/>
      <c r="U24" s="201"/>
      <c r="V24" s="201"/>
      <c r="W24" s="201"/>
      <c r="X24" s="201"/>
      <c r="Y24" s="201"/>
      <c r="Z24" s="201"/>
      <c r="AA24" s="201"/>
      <c r="AB24" s="201"/>
      <c r="AC24" s="201"/>
      <c r="AD24" s="201"/>
      <c r="AE24" s="201"/>
      <c r="AF24" s="201"/>
      <c r="AG24" s="201"/>
      <c r="AH24" s="201"/>
      <c r="AI24" s="201"/>
      <c r="AJ24" s="201"/>
      <c r="AK24" s="201"/>
      <c r="AL24" s="201"/>
      <c r="AM24" s="201"/>
      <c r="AN24" s="201"/>
      <c r="AO24" s="201"/>
      <c r="AP24" s="201"/>
      <c r="AQ24" s="201"/>
      <c r="AR24" s="201"/>
      <c r="AS24" s="201"/>
      <c r="AT24" s="201"/>
      <c r="AU24" s="201"/>
      <c r="AV24" s="201"/>
      <c r="AW24" s="201"/>
      <c r="AX24" s="201"/>
      <c r="AY24" s="201"/>
      <c r="AZ24" s="201"/>
      <c r="BA24" s="201"/>
      <c r="BB24" s="201"/>
      <c r="BC24" s="201"/>
      <c r="BD24" s="201"/>
      <c r="BE24" s="201"/>
      <c r="BF24" s="201"/>
      <c r="BG24" s="201"/>
      <c r="BH24" s="201"/>
      <c r="BI24" s="201"/>
      <c r="BJ24" s="201"/>
      <c r="BK24" s="201"/>
      <c r="BL24" s="201"/>
      <c r="BM24" s="201"/>
      <c r="BN24" s="201"/>
      <c r="BO24" s="201"/>
      <c r="BP24" s="201"/>
      <c r="BQ24" s="201"/>
      <c r="BR24" s="201"/>
      <c r="BS24" s="201"/>
      <c r="BT24" s="201"/>
      <c r="BU24" s="201"/>
      <c r="BV24" s="201"/>
      <c r="BW24" s="201"/>
      <c r="BX24" s="201"/>
      <c r="BY24" s="201"/>
      <c r="BZ24" s="201"/>
      <c r="CA24" s="201"/>
      <c r="CB24" s="201"/>
    </row>
    <row r="25" spans="1:80">
      <c r="A25" s="201"/>
      <c r="B25" s="201"/>
      <c r="C25" s="201"/>
      <c r="D25" s="201"/>
      <c r="E25" s="201"/>
      <c r="F25" s="201"/>
      <c r="G25" s="201"/>
      <c r="H25" s="201"/>
      <c r="I25" s="201"/>
      <c r="J25" s="201"/>
      <c r="K25" s="201"/>
      <c r="L25" s="201"/>
      <c r="M25" s="201"/>
      <c r="N25" s="201"/>
      <c r="O25" s="201"/>
      <c r="P25" s="201"/>
      <c r="Q25" s="201"/>
      <c r="R25" s="201"/>
      <c r="S25" s="201"/>
      <c r="T25" s="201"/>
      <c r="U25" s="201"/>
      <c r="V25" s="201"/>
      <c r="W25" s="201"/>
      <c r="X25" s="201"/>
      <c r="Y25" s="201"/>
      <c r="Z25" s="201"/>
      <c r="AA25" s="201"/>
      <c r="AB25" s="201"/>
      <c r="AC25" s="201"/>
      <c r="AD25" s="201"/>
      <c r="AE25" s="201"/>
      <c r="AF25" s="201"/>
      <c r="AG25" s="201"/>
      <c r="AH25" s="201"/>
      <c r="AI25" s="201"/>
      <c r="AJ25" s="201"/>
      <c r="AK25" s="201"/>
      <c r="AL25" s="201"/>
      <c r="AM25" s="201"/>
      <c r="AN25" s="201"/>
      <c r="AO25" s="201"/>
      <c r="AP25" s="201"/>
      <c r="AQ25" s="201"/>
      <c r="AR25" s="201"/>
      <c r="AS25" s="201"/>
      <c r="AT25" s="201"/>
      <c r="AU25" s="201"/>
      <c r="AV25" s="201"/>
      <c r="AW25" s="201"/>
      <c r="AX25" s="201"/>
      <c r="AY25" s="201"/>
      <c r="AZ25" s="201"/>
      <c r="BA25" s="201"/>
      <c r="BB25" s="201"/>
      <c r="BC25" s="201"/>
      <c r="BD25" s="201"/>
      <c r="BE25" s="201"/>
      <c r="BF25" s="201"/>
      <c r="BG25" s="201"/>
      <c r="BH25" s="201"/>
      <c r="BI25" s="201"/>
      <c r="BJ25" s="201"/>
      <c r="BK25" s="201"/>
      <c r="BL25" s="201"/>
      <c r="BM25" s="201"/>
      <c r="BN25" s="201"/>
      <c r="BO25" s="201"/>
      <c r="BP25" s="201"/>
      <c r="BQ25" s="201"/>
      <c r="BR25" s="201"/>
      <c r="BS25" s="201"/>
      <c r="BT25" s="201"/>
      <c r="BU25" s="201"/>
      <c r="BV25" s="201"/>
      <c r="BW25" s="201"/>
      <c r="BX25" s="201"/>
      <c r="BY25" s="201"/>
      <c r="BZ25" s="201"/>
      <c r="CA25" s="201"/>
      <c r="CB25" s="201"/>
    </row>
    <row r="26" spans="1:80">
      <c r="A26" s="201"/>
      <c r="B26" s="201"/>
      <c r="C26" s="201"/>
      <c r="D26" s="201"/>
      <c r="E26" s="201"/>
      <c r="F26" s="201"/>
      <c r="G26" s="201"/>
      <c r="H26" s="201"/>
      <c r="I26" s="201"/>
      <c r="J26" s="201"/>
      <c r="K26" s="201"/>
      <c r="L26" s="201"/>
      <c r="M26" s="201"/>
      <c r="N26" s="201"/>
      <c r="O26" s="201"/>
      <c r="P26" s="201"/>
      <c r="Q26" s="201"/>
      <c r="R26" s="201"/>
      <c r="S26" s="201"/>
      <c r="T26" s="201"/>
      <c r="U26" s="201"/>
      <c r="V26" s="201"/>
      <c r="W26" s="201"/>
      <c r="X26" s="201"/>
      <c r="Y26" s="201"/>
      <c r="Z26" s="201"/>
      <c r="AA26" s="201"/>
      <c r="AB26" s="201"/>
      <c r="AC26" s="201"/>
      <c r="AD26" s="201"/>
      <c r="AE26" s="201"/>
      <c r="AF26" s="201"/>
      <c r="AG26" s="201"/>
      <c r="AH26" s="201"/>
      <c r="AI26" s="201"/>
      <c r="AJ26" s="201"/>
      <c r="AK26" s="201"/>
      <c r="AL26" s="201"/>
      <c r="AM26" s="201"/>
      <c r="AN26" s="201"/>
      <c r="AO26" s="201"/>
      <c r="AP26" s="201"/>
      <c r="AQ26" s="201"/>
      <c r="AR26" s="201"/>
      <c r="AS26" s="201"/>
      <c r="AT26" s="201"/>
      <c r="AU26" s="201"/>
      <c r="AV26" s="201"/>
      <c r="AW26" s="201"/>
      <c r="AX26" s="201"/>
      <c r="AY26" s="201"/>
      <c r="AZ26" s="201"/>
      <c r="BA26" s="201"/>
      <c r="BB26" s="201"/>
      <c r="BC26" s="201"/>
      <c r="BD26" s="201"/>
      <c r="BE26" s="201"/>
      <c r="BF26" s="201"/>
      <c r="BG26" s="201"/>
      <c r="BH26" s="201"/>
      <c r="BI26" s="201"/>
      <c r="BJ26" s="201"/>
      <c r="BK26" s="201"/>
      <c r="BL26" s="201"/>
      <c r="BM26" s="201"/>
      <c r="BN26" s="201"/>
      <c r="BO26" s="201"/>
      <c r="BP26" s="201"/>
      <c r="BQ26" s="201"/>
      <c r="BR26" s="201"/>
      <c r="BS26" s="201"/>
      <c r="BT26" s="201"/>
      <c r="BU26" s="201"/>
      <c r="BV26" s="201"/>
      <c r="BW26" s="201"/>
      <c r="BX26" s="201"/>
      <c r="BY26" s="201"/>
      <c r="BZ26" s="201"/>
      <c r="CA26" s="201"/>
      <c r="CB26" s="201"/>
    </row>
    <row r="27" spans="1:80">
      <c r="A27" s="201"/>
      <c r="B27" s="201"/>
      <c r="C27" s="201"/>
      <c r="D27" s="201"/>
      <c r="E27" s="201"/>
      <c r="F27" s="201"/>
      <c r="G27" s="201"/>
      <c r="H27" s="201"/>
      <c r="I27" s="201"/>
      <c r="J27" s="201"/>
      <c r="K27" s="201"/>
      <c r="L27" s="201"/>
      <c r="M27" s="201"/>
      <c r="N27" s="201"/>
      <c r="O27" s="201"/>
      <c r="P27" s="201"/>
      <c r="Q27" s="201"/>
      <c r="R27" s="201"/>
      <c r="S27" s="201"/>
      <c r="T27" s="201"/>
      <c r="U27" s="201"/>
      <c r="V27" s="201"/>
      <c r="W27" s="201"/>
      <c r="X27" s="201"/>
      <c r="Y27" s="201"/>
      <c r="Z27" s="201"/>
      <c r="AA27" s="201"/>
      <c r="AB27" s="201"/>
      <c r="AC27" s="201"/>
      <c r="AD27" s="201"/>
      <c r="AE27" s="201"/>
      <c r="AF27" s="201"/>
      <c r="AG27" s="201"/>
      <c r="AH27" s="201"/>
      <c r="AI27" s="201"/>
      <c r="AJ27" s="201"/>
      <c r="AK27" s="201"/>
      <c r="AL27" s="201"/>
      <c r="AM27" s="201"/>
      <c r="AN27" s="201"/>
      <c r="AO27" s="201"/>
      <c r="AP27" s="201"/>
      <c r="AQ27" s="201"/>
      <c r="AR27" s="201"/>
      <c r="AS27" s="201"/>
      <c r="AT27" s="201"/>
      <c r="AU27" s="201"/>
      <c r="AV27" s="201"/>
      <c r="AW27" s="201"/>
      <c r="AX27" s="201"/>
      <c r="AY27" s="201"/>
      <c r="AZ27" s="201"/>
      <c r="BA27" s="201"/>
      <c r="BB27" s="201"/>
      <c r="BC27" s="201"/>
      <c r="BD27" s="201"/>
      <c r="BE27" s="201"/>
      <c r="BF27" s="201"/>
      <c r="BG27" s="201"/>
      <c r="BH27" s="201"/>
      <c r="BI27" s="201"/>
      <c r="BJ27" s="201"/>
      <c r="BK27" s="201"/>
      <c r="BL27" s="201"/>
      <c r="BM27" s="201"/>
      <c r="BN27" s="201"/>
      <c r="BO27" s="201"/>
      <c r="BP27" s="201"/>
      <c r="BQ27" s="201"/>
      <c r="BR27" s="201"/>
      <c r="BS27" s="201"/>
      <c r="BT27" s="201"/>
      <c r="BU27" s="201"/>
      <c r="BV27" s="201"/>
      <c r="BW27" s="201"/>
      <c r="BX27" s="201"/>
      <c r="BY27" s="201"/>
      <c r="BZ27" s="201"/>
      <c r="CA27" s="201"/>
      <c r="CB27" s="201"/>
    </row>
    <row r="28" spans="1:80">
      <c r="A28" s="201"/>
      <c r="B28" s="201"/>
      <c r="C28" s="201"/>
      <c r="D28" s="201"/>
      <c r="E28" s="201"/>
      <c r="F28" s="201"/>
      <c r="G28" s="201"/>
      <c r="H28" s="201"/>
      <c r="I28" s="201"/>
      <c r="J28" s="201"/>
      <c r="K28" s="201"/>
      <c r="L28" s="201"/>
      <c r="M28" s="201"/>
      <c r="N28" s="201"/>
      <c r="O28" s="201"/>
      <c r="P28" s="201"/>
      <c r="Q28" s="201"/>
      <c r="R28" s="201"/>
      <c r="S28" s="201"/>
      <c r="T28" s="201"/>
      <c r="U28" s="201"/>
      <c r="V28" s="201"/>
      <c r="W28" s="201"/>
      <c r="X28" s="201"/>
      <c r="Y28" s="201"/>
      <c r="Z28" s="201"/>
      <c r="AA28" s="201"/>
      <c r="AB28" s="201"/>
      <c r="AC28" s="201"/>
      <c r="AD28" s="201"/>
      <c r="AE28" s="201"/>
      <c r="AF28" s="201"/>
      <c r="AG28" s="201"/>
      <c r="AH28" s="201"/>
      <c r="AI28" s="201"/>
      <c r="AJ28" s="201"/>
      <c r="AK28" s="201"/>
      <c r="AL28" s="201"/>
      <c r="AM28" s="201"/>
      <c r="AN28" s="201"/>
      <c r="AO28" s="201"/>
      <c r="AP28" s="201"/>
      <c r="AQ28" s="201"/>
      <c r="AR28" s="201"/>
      <c r="AS28" s="201"/>
      <c r="AT28" s="201"/>
      <c r="AU28" s="201"/>
      <c r="AV28" s="201"/>
      <c r="AW28" s="201"/>
      <c r="AX28" s="201"/>
      <c r="AY28" s="201"/>
      <c r="AZ28" s="201"/>
      <c r="BA28" s="201"/>
      <c r="BB28" s="201"/>
      <c r="BC28" s="201"/>
      <c r="BD28" s="201"/>
      <c r="BE28" s="201"/>
      <c r="BF28" s="201"/>
      <c r="BG28" s="201"/>
      <c r="BH28" s="201"/>
      <c r="BI28" s="201"/>
      <c r="BJ28" s="201"/>
      <c r="BK28" s="201"/>
      <c r="BL28" s="201"/>
      <c r="BM28" s="201"/>
      <c r="BN28" s="201"/>
      <c r="BO28" s="201"/>
      <c r="BP28" s="201"/>
      <c r="BQ28" s="201"/>
      <c r="BR28" s="201"/>
      <c r="BS28" s="201"/>
      <c r="BT28" s="201"/>
      <c r="BU28" s="201"/>
      <c r="BV28" s="201"/>
      <c r="BW28" s="201"/>
      <c r="BX28" s="201"/>
      <c r="BY28" s="201"/>
      <c r="BZ28" s="201"/>
      <c r="CA28" s="201"/>
      <c r="CB28" s="201"/>
    </row>
  </sheetData>
  <mergeCells count="51">
    <mergeCell ref="X6:Z6"/>
    <mergeCell ref="AA6:AC6"/>
    <mergeCell ref="AD6:AF6"/>
    <mergeCell ref="AI1:AK1"/>
    <mergeCell ref="AG6:AI6"/>
    <mergeCell ref="AJ6:AL6"/>
    <mergeCell ref="AL1:AO1"/>
    <mergeCell ref="AI2:AK2"/>
    <mergeCell ref="AL2:AO2"/>
    <mergeCell ref="A3:AO3"/>
    <mergeCell ref="M4:Z4"/>
    <mergeCell ref="AM6:AO6"/>
    <mergeCell ref="X5:AO5"/>
    <mergeCell ref="S8:S13"/>
    <mergeCell ref="T8:T13"/>
    <mergeCell ref="A5:B7"/>
    <mergeCell ref="C5:K5"/>
    <mergeCell ref="L5:N6"/>
    <mergeCell ref="O5:W5"/>
    <mergeCell ref="I6:K6"/>
    <mergeCell ref="A8:A13"/>
    <mergeCell ref="O8:O13"/>
    <mergeCell ref="P8:P13"/>
    <mergeCell ref="Q8:Q13"/>
    <mergeCell ref="R8:R13"/>
    <mergeCell ref="U6:W6"/>
    <mergeCell ref="AD8:AD13"/>
    <mergeCell ref="AE8:AE13"/>
    <mergeCell ref="AF8:AF13"/>
    <mergeCell ref="U8:U13"/>
    <mergeCell ref="V8:V13"/>
    <mergeCell ref="W8:W13"/>
    <mergeCell ref="X8:X13"/>
    <mergeCell ref="Y8:Y13"/>
    <mergeCell ref="Z8:Z13"/>
    <mergeCell ref="AM8:AM13"/>
    <mergeCell ref="AN8:AN13"/>
    <mergeCell ref="AO8:AO13"/>
    <mergeCell ref="A14:A15"/>
    <mergeCell ref="H14:H15"/>
    <mergeCell ref="AA14:AB15"/>
    <mergeCell ref="AJ14:AO14"/>
    <mergeCell ref="AG8:AG13"/>
    <mergeCell ref="AH8:AH13"/>
    <mergeCell ref="AI8:AI13"/>
    <mergeCell ref="AJ8:AJ13"/>
    <mergeCell ref="AK8:AK13"/>
    <mergeCell ref="AL8:AL13"/>
    <mergeCell ref="AA8:AA13"/>
    <mergeCell ref="AB8:AB13"/>
    <mergeCell ref="AC8:AC13"/>
  </mergeCells>
  <phoneticPr fontId="8" type="noConversion"/>
  <hyperlinks>
    <hyperlink ref="AP1" location="預告統計資料發布時間表!D42" display="回發布時間表" xr:uid="{DC58B6D9-9EF5-4CFA-B6FF-32E0747AFB5D}"/>
  </hyperlinks>
  <printOptions horizontalCentered="1"/>
  <pageMargins left="0.23622047244094491" right="0.23622047244094491" top="0.74803149606299213" bottom="0.74803149606299213" header="0.31496062992125984" footer="0.31496062992125984"/>
  <pageSetup paperSize="9" scale="59" orientation="landscape" cellComments="asDisplayed"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99F515-916A-42AD-816B-7A25B9B080C4}">
  <dimension ref="A1:M135"/>
  <sheetViews>
    <sheetView showGridLines="0" zoomScaleNormal="100" workbookViewId="0">
      <pane xSplit="5" topLeftCell="F1" activePane="topRight" state="frozen"/>
      <selection activeCell="AJ20" sqref="AJ20:AO20"/>
      <selection pane="topRight" activeCell="I9" sqref="I9"/>
    </sheetView>
  </sheetViews>
  <sheetFormatPr defaultColWidth="9" defaultRowHeight="16.2"/>
  <cols>
    <col min="1" max="3" width="3" style="5" customWidth="1"/>
    <col min="4" max="4" width="17.44140625" style="5" customWidth="1"/>
    <col min="5" max="5" width="17.33203125" style="5" customWidth="1"/>
    <col min="6" max="6" width="18" style="51" customWidth="1"/>
    <col min="7" max="7" width="22.109375" style="51" customWidth="1"/>
    <col min="8" max="8" width="18" style="51" customWidth="1"/>
    <col min="9" max="9" width="22.109375" style="51" customWidth="1"/>
    <col min="10" max="10" width="17.88671875" style="51" customWidth="1"/>
    <col min="11" max="11" width="26.109375" style="51" customWidth="1"/>
    <col min="12" max="256" width="9" style="5"/>
    <col min="257" max="259" width="3" style="5" customWidth="1"/>
    <col min="260" max="260" width="17.44140625" style="5" customWidth="1"/>
    <col min="261" max="261" width="17.33203125" style="5" customWidth="1"/>
    <col min="262" max="262" width="18" style="5" customWidth="1"/>
    <col min="263" max="263" width="22.109375" style="5" customWidth="1"/>
    <col min="264" max="264" width="18" style="5" customWidth="1"/>
    <col min="265" max="265" width="22.109375" style="5" customWidth="1"/>
    <col min="266" max="266" width="17.88671875" style="5" customWidth="1"/>
    <col min="267" max="267" width="26.109375" style="5" customWidth="1"/>
    <col min="268" max="512" width="9" style="5"/>
    <col min="513" max="515" width="3" style="5" customWidth="1"/>
    <col min="516" max="516" width="17.44140625" style="5" customWidth="1"/>
    <col min="517" max="517" width="17.33203125" style="5" customWidth="1"/>
    <col min="518" max="518" width="18" style="5" customWidth="1"/>
    <col min="519" max="519" width="22.109375" style="5" customWidth="1"/>
    <col min="520" max="520" width="18" style="5" customWidth="1"/>
    <col min="521" max="521" width="22.109375" style="5" customWidth="1"/>
    <col min="522" max="522" width="17.88671875" style="5" customWidth="1"/>
    <col min="523" max="523" width="26.109375" style="5" customWidth="1"/>
    <col min="524" max="768" width="9" style="5"/>
    <col min="769" max="771" width="3" style="5" customWidth="1"/>
    <col min="772" max="772" width="17.44140625" style="5" customWidth="1"/>
    <col min="773" max="773" width="17.33203125" style="5" customWidth="1"/>
    <col min="774" max="774" width="18" style="5" customWidth="1"/>
    <col min="775" max="775" width="22.109375" style="5" customWidth="1"/>
    <col min="776" max="776" width="18" style="5" customWidth="1"/>
    <col min="777" max="777" width="22.109375" style="5" customWidth="1"/>
    <col min="778" max="778" width="17.88671875" style="5" customWidth="1"/>
    <col min="779" max="779" width="26.109375" style="5" customWidth="1"/>
    <col min="780" max="1024" width="9" style="5"/>
    <col min="1025" max="1027" width="3" style="5" customWidth="1"/>
    <col min="1028" max="1028" width="17.44140625" style="5" customWidth="1"/>
    <col min="1029" max="1029" width="17.33203125" style="5" customWidth="1"/>
    <col min="1030" max="1030" width="18" style="5" customWidth="1"/>
    <col min="1031" max="1031" width="22.109375" style="5" customWidth="1"/>
    <col min="1032" max="1032" width="18" style="5" customWidth="1"/>
    <col min="1033" max="1033" width="22.109375" style="5" customWidth="1"/>
    <col min="1034" max="1034" width="17.88671875" style="5" customWidth="1"/>
    <col min="1035" max="1035" width="26.109375" style="5" customWidth="1"/>
    <col min="1036" max="1280" width="9" style="5"/>
    <col min="1281" max="1283" width="3" style="5" customWidth="1"/>
    <col min="1284" max="1284" width="17.44140625" style="5" customWidth="1"/>
    <col min="1285" max="1285" width="17.33203125" style="5" customWidth="1"/>
    <col min="1286" max="1286" width="18" style="5" customWidth="1"/>
    <col min="1287" max="1287" width="22.109375" style="5" customWidth="1"/>
    <col min="1288" max="1288" width="18" style="5" customWidth="1"/>
    <col min="1289" max="1289" width="22.109375" style="5" customWidth="1"/>
    <col min="1290" max="1290" width="17.88671875" style="5" customWidth="1"/>
    <col min="1291" max="1291" width="26.109375" style="5" customWidth="1"/>
    <col min="1292" max="1536" width="9" style="5"/>
    <col min="1537" max="1539" width="3" style="5" customWidth="1"/>
    <col min="1540" max="1540" width="17.44140625" style="5" customWidth="1"/>
    <col min="1541" max="1541" width="17.33203125" style="5" customWidth="1"/>
    <col min="1542" max="1542" width="18" style="5" customWidth="1"/>
    <col min="1543" max="1543" width="22.109375" style="5" customWidth="1"/>
    <col min="1544" max="1544" width="18" style="5" customWidth="1"/>
    <col min="1545" max="1545" width="22.109375" style="5" customWidth="1"/>
    <col min="1546" max="1546" width="17.88671875" style="5" customWidth="1"/>
    <col min="1547" max="1547" width="26.109375" style="5" customWidth="1"/>
    <col min="1548" max="1792" width="9" style="5"/>
    <col min="1793" max="1795" width="3" style="5" customWidth="1"/>
    <col min="1796" max="1796" width="17.44140625" style="5" customWidth="1"/>
    <col min="1797" max="1797" width="17.33203125" style="5" customWidth="1"/>
    <col min="1798" max="1798" width="18" style="5" customWidth="1"/>
    <col min="1799" max="1799" width="22.109375" style="5" customWidth="1"/>
    <col min="1800" max="1800" width="18" style="5" customWidth="1"/>
    <col min="1801" max="1801" width="22.109375" style="5" customWidth="1"/>
    <col min="1802" max="1802" width="17.88671875" style="5" customWidth="1"/>
    <col min="1803" max="1803" width="26.109375" style="5" customWidth="1"/>
    <col min="1804" max="2048" width="9" style="5"/>
    <col min="2049" max="2051" width="3" style="5" customWidth="1"/>
    <col min="2052" max="2052" width="17.44140625" style="5" customWidth="1"/>
    <col min="2053" max="2053" width="17.33203125" style="5" customWidth="1"/>
    <col min="2054" max="2054" width="18" style="5" customWidth="1"/>
    <col min="2055" max="2055" width="22.109375" style="5" customWidth="1"/>
    <col min="2056" max="2056" width="18" style="5" customWidth="1"/>
    <col min="2057" max="2057" width="22.109375" style="5" customWidth="1"/>
    <col min="2058" max="2058" width="17.88671875" style="5" customWidth="1"/>
    <col min="2059" max="2059" width="26.109375" style="5" customWidth="1"/>
    <col min="2060" max="2304" width="9" style="5"/>
    <col min="2305" max="2307" width="3" style="5" customWidth="1"/>
    <col min="2308" max="2308" width="17.44140625" style="5" customWidth="1"/>
    <col min="2309" max="2309" width="17.33203125" style="5" customWidth="1"/>
    <col min="2310" max="2310" width="18" style="5" customWidth="1"/>
    <col min="2311" max="2311" width="22.109375" style="5" customWidth="1"/>
    <col min="2312" max="2312" width="18" style="5" customWidth="1"/>
    <col min="2313" max="2313" width="22.109375" style="5" customWidth="1"/>
    <col min="2314" max="2314" width="17.88671875" style="5" customWidth="1"/>
    <col min="2315" max="2315" width="26.109375" style="5" customWidth="1"/>
    <col min="2316" max="2560" width="9" style="5"/>
    <col min="2561" max="2563" width="3" style="5" customWidth="1"/>
    <col min="2564" max="2564" width="17.44140625" style="5" customWidth="1"/>
    <col min="2565" max="2565" width="17.33203125" style="5" customWidth="1"/>
    <col min="2566" max="2566" width="18" style="5" customWidth="1"/>
    <col min="2567" max="2567" width="22.109375" style="5" customWidth="1"/>
    <col min="2568" max="2568" width="18" style="5" customWidth="1"/>
    <col min="2569" max="2569" width="22.109375" style="5" customWidth="1"/>
    <col min="2570" max="2570" width="17.88671875" style="5" customWidth="1"/>
    <col min="2571" max="2571" width="26.109375" style="5" customWidth="1"/>
    <col min="2572" max="2816" width="9" style="5"/>
    <col min="2817" max="2819" width="3" style="5" customWidth="1"/>
    <col min="2820" max="2820" width="17.44140625" style="5" customWidth="1"/>
    <col min="2821" max="2821" width="17.33203125" style="5" customWidth="1"/>
    <col min="2822" max="2822" width="18" style="5" customWidth="1"/>
    <col min="2823" max="2823" width="22.109375" style="5" customWidth="1"/>
    <col min="2824" max="2824" width="18" style="5" customWidth="1"/>
    <col min="2825" max="2825" width="22.109375" style="5" customWidth="1"/>
    <col min="2826" max="2826" width="17.88671875" style="5" customWidth="1"/>
    <col min="2827" max="2827" width="26.109375" style="5" customWidth="1"/>
    <col min="2828" max="3072" width="9" style="5"/>
    <col min="3073" max="3075" width="3" style="5" customWidth="1"/>
    <col min="3076" max="3076" width="17.44140625" style="5" customWidth="1"/>
    <col min="3077" max="3077" width="17.33203125" style="5" customWidth="1"/>
    <col min="3078" max="3078" width="18" style="5" customWidth="1"/>
    <col min="3079" max="3079" width="22.109375" style="5" customWidth="1"/>
    <col min="3080" max="3080" width="18" style="5" customWidth="1"/>
    <col min="3081" max="3081" width="22.109375" style="5" customWidth="1"/>
    <col min="3082" max="3082" width="17.88671875" style="5" customWidth="1"/>
    <col min="3083" max="3083" width="26.109375" style="5" customWidth="1"/>
    <col min="3084" max="3328" width="9" style="5"/>
    <col min="3329" max="3331" width="3" style="5" customWidth="1"/>
    <col min="3332" max="3332" width="17.44140625" style="5" customWidth="1"/>
    <col min="3333" max="3333" width="17.33203125" style="5" customWidth="1"/>
    <col min="3334" max="3334" width="18" style="5" customWidth="1"/>
    <col min="3335" max="3335" width="22.109375" style="5" customWidth="1"/>
    <col min="3336" max="3336" width="18" style="5" customWidth="1"/>
    <col min="3337" max="3337" width="22.109375" style="5" customWidth="1"/>
    <col min="3338" max="3338" width="17.88671875" style="5" customWidth="1"/>
    <col min="3339" max="3339" width="26.109375" style="5" customWidth="1"/>
    <col min="3340" max="3584" width="9" style="5"/>
    <col min="3585" max="3587" width="3" style="5" customWidth="1"/>
    <col min="3588" max="3588" width="17.44140625" style="5" customWidth="1"/>
    <col min="3589" max="3589" width="17.33203125" style="5" customWidth="1"/>
    <col min="3590" max="3590" width="18" style="5" customWidth="1"/>
    <col min="3591" max="3591" width="22.109375" style="5" customWidth="1"/>
    <col min="3592" max="3592" width="18" style="5" customWidth="1"/>
    <col min="3593" max="3593" width="22.109375" style="5" customWidth="1"/>
    <col min="3594" max="3594" width="17.88671875" style="5" customWidth="1"/>
    <col min="3595" max="3595" width="26.109375" style="5" customWidth="1"/>
    <col min="3596" max="3840" width="9" style="5"/>
    <col min="3841" max="3843" width="3" style="5" customWidth="1"/>
    <col min="3844" max="3844" width="17.44140625" style="5" customWidth="1"/>
    <col min="3845" max="3845" width="17.33203125" style="5" customWidth="1"/>
    <col min="3846" max="3846" width="18" style="5" customWidth="1"/>
    <col min="3847" max="3847" width="22.109375" style="5" customWidth="1"/>
    <col min="3848" max="3848" width="18" style="5" customWidth="1"/>
    <col min="3849" max="3849" width="22.109375" style="5" customWidth="1"/>
    <col min="3850" max="3850" width="17.88671875" style="5" customWidth="1"/>
    <col min="3851" max="3851" width="26.109375" style="5" customWidth="1"/>
    <col min="3852" max="4096" width="9" style="5"/>
    <col min="4097" max="4099" width="3" style="5" customWidth="1"/>
    <col min="4100" max="4100" width="17.44140625" style="5" customWidth="1"/>
    <col min="4101" max="4101" width="17.33203125" style="5" customWidth="1"/>
    <col min="4102" max="4102" width="18" style="5" customWidth="1"/>
    <col min="4103" max="4103" width="22.109375" style="5" customWidth="1"/>
    <col min="4104" max="4104" width="18" style="5" customWidth="1"/>
    <col min="4105" max="4105" width="22.109375" style="5" customWidth="1"/>
    <col min="4106" max="4106" width="17.88671875" style="5" customWidth="1"/>
    <col min="4107" max="4107" width="26.109375" style="5" customWidth="1"/>
    <col min="4108" max="4352" width="9" style="5"/>
    <col min="4353" max="4355" width="3" style="5" customWidth="1"/>
    <col min="4356" max="4356" width="17.44140625" style="5" customWidth="1"/>
    <col min="4357" max="4357" width="17.33203125" style="5" customWidth="1"/>
    <col min="4358" max="4358" width="18" style="5" customWidth="1"/>
    <col min="4359" max="4359" width="22.109375" style="5" customWidth="1"/>
    <col min="4360" max="4360" width="18" style="5" customWidth="1"/>
    <col min="4361" max="4361" width="22.109375" style="5" customWidth="1"/>
    <col min="4362" max="4362" width="17.88671875" style="5" customWidth="1"/>
    <col min="4363" max="4363" width="26.109375" style="5" customWidth="1"/>
    <col min="4364" max="4608" width="9" style="5"/>
    <col min="4609" max="4611" width="3" style="5" customWidth="1"/>
    <col min="4612" max="4612" width="17.44140625" style="5" customWidth="1"/>
    <col min="4613" max="4613" width="17.33203125" style="5" customWidth="1"/>
    <col min="4614" max="4614" width="18" style="5" customWidth="1"/>
    <col min="4615" max="4615" width="22.109375" style="5" customWidth="1"/>
    <col min="4616" max="4616" width="18" style="5" customWidth="1"/>
    <col min="4617" max="4617" width="22.109375" style="5" customWidth="1"/>
    <col min="4618" max="4618" width="17.88671875" style="5" customWidth="1"/>
    <col min="4619" max="4619" width="26.109375" style="5" customWidth="1"/>
    <col min="4620" max="4864" width="9" style="5"/>
    <col min="4865" max="4867" width="3" style="5" customWidth="1"/>
    <col min="4868" max="4868" width="17.44140625" style="5" customWidth="1"/>
    <col min="4869" max="4869" width="17.33203125" style="5" customWidth="1"/>
    <col min="4870" max="4870" width="18" style="5" customWidth="1"/>
    <col min="4871" max="4871" width="22.109375" style="5" customWidth="1"/>
    <col min="4872" max="4872" width="18" style="5" customWidth="1"/>
    <col min="4873" max="4873" width="22.109375" style="5" customWidth="1"/>
    <col min="4874" max="4874" width="17.88671875" style="5" customWidth="1"/>
    <col min="4875" max="4875" width="26.109375" style="5" customWidth="1"/>
    <col min="4876" max="5120" width="9" style="5"/>
    <col min="5121" max="5123" width="3" style="5" customWidth="1"/>
    <col min="5124" max="5124" width="17.44140625" style="5" customWidth="1"/>
    <col min="5125" max="5125" width="17.33203125" style="5" customWidth="1"/>
    <col min="5126" max="5126" width="18" style="5" customWidth="1"/>
    <col min="5127" max="5127" width="22.109375" style="5" customWidth="1"/>
    <col min="5128" max="5128" width="18" style="5" customWidth="1"/>
    <col min="5129" max="5129" width="22.109375" style="5" customWidth="1"/>
    <col min="5130" max="5130" width="17.88671875" style="5" customWidth="1"/>
    <col min="5131" max="5131" width="26.109375" style="5" customWidth="1"/>
    <col min="5132" max="5376" width="9" style="5"/>
    <col min="5377" max="5379" width="3" style="5" customWidth="1"/>
    <col min="5380" max="5380" width="17.44140625" style="5" customWidth="1"/>
    <col min="5381" max="5381" width="17.33203125" style="5" customWidth="1"/>
    <col min="5382" max="5382" width="18" style="5" customWidth="1"/>
    <col min="5383" max="5383" width="22.109375" style="5" customWidth="1"/>
    <col min="5384" max="5384" width="18" style="5" customWidth="1"/>
    <col min="5385" max="5385" width="22.109375" style="5" customWidth="1"/>
    <col min="5386" max="5386" width="17.88671875" style="5" customWidth="1"/>
    <col min="5387" max="5387" width="26.109375" style="5" customWidth="1"/>
    <col min="5388" max="5632" width="9" style="5"/>
    <col min="5633" max="5635" width="3" style="5" customWidth="1"/>
    <col min="5636" max="5636" width="17.44140625" style="5" customWidth="1"/>
    <col min="5637" max="5637" width="17.33203125" style="5" customWidth="1"/>
    <col min="5638" max="5638" width="18" style="5" customWidth="1"/>
    <col min="5639" max="5639" width="22.109375" style="5" customWidth="1"/>
    <col min="5640" max="5640" width="18" style="5" customWidth="1"/>
    <col min="5641" max="5641" width="22.109375" style="5" customWidth="1"/>
    <col min="5642" max="5642" width="17.88671875" style="5" customWidth="1"/>
    <col min="5643" max="5643" width="26.109375" style="5" customWidth="1"/>
    <col min="5644" max="5888" width="9" style="5"/>
    <col min="5889" max="5891" width="3" style="5" customWidth="1"/>
    <col min="5892" max="5892" width="17.44140625" style="5" customWidth="1"/>
    <col min="5893" max="5893" width="17.33203125" style="5" customWidth="1"/>
    <col min="5894" max="5894" width="18" style="5" customWidth="1"/>
    <col min="5895" max="5895" width="22.109375" style="5" customWidth="1"/>
    <col min="5896" max="5896" width="18" style="5" customWidth="1"/>
    <col min="5897" max="5897" width="22.109375" style="5" customWidth="1"/>
    <col min="5898" max="5898" width="17.88671875" style="5" customWidth="1"/>
    <col min="5899" max="5899" width="26.109375" style="5" customWidth="1"/>
    <col min="5900" max="6144" width="9" style="5"/>
    <col min="6145" max="6147" width="3" style="5" customWidth="1"/>
    <col min="6148" max="6148" width="17.44140625" style="5" customWidth="1"/>
    <col min="6149" max="6149" width="17.33203125" style="5" customWidth="1"/>
    <col min="6150" max="6150" width="18" style="5" customWidth="1"/>
    <col min="6151" max="6151" width="22.109375" style="5" customWidth="1"/>
    <col min="6152" max="6152" width="18" style="5" customWidth="1"/>
    <col min="6153" max="6153" width="22.109375" style="5" customWidth="1"/>
    <col min="6154" max="6154" width="17.88671875" style="5" customWidth="1"/>
    <col min="6155" max="6155" width="26.109375" style="5" customWidth="1"/>
    <col min="6156" max="6400" width="9" style="5"/>
    <col min="6401" max="6403" width="3" style="5" customWidth="1"/>
    <col min="6404" max="6404" width="17.44140625" style="5" customWidth="1"/>
    <col min="6405" max="6405" width="17.33203125" style="5" customWidth="1"/>
    <col min="6406" max="6406" width="18" style="5" customWidth="1"/>
    <col min="6407" max="6407" width="22.109375" style="5" customWidth="1"/>
    <col min="6408" max="6408" width="18" style="5" customWidth="1"/>
    <col min="6409" max="6409" width="22.109375" style="5" customWidth="1"/>
    <col min="6410" max="6410" width="17.88671875" style="5" customWidth="1"/>
    <col min="6411" max="6411" width="26.109375" style="5" customWidth="1"/>
    <col min="6412" max="6656" width="9" style="5"/>
    <col min="6657" max="6659" width="3" style="5" customWidth="1"/>
    <col min="6660" max="6660" width="17.44140625" style="5" customWidth="1"/>
    <col min="6661" max="6661" width="17.33203125" style="5" customWidth="1"/>
    <col min="6662" max="6662" width="18" style="5" customWidth="1"/>
    <col min="6663" max="6663" width="22.109375" style="5" customWidth="1"/>
    <col min="6664" max="6664" width="18" style="5" customWidth="1"/>
    <col min="6665" max="6665" width="22.109375" style="5" customWidth="1"/>
    <col min="6666" max="6666" width="17.88671875" style="5" customWidth="1"/>
    <col min="6667" max="6667" width="26.109375" style="5" customWidth="1"/>
    <col min="6668" max="6912" width="9" style="5"/>
    <col min="6913" max="6915" width="3" style="5" customWidth="1"/>
    <col min="6916" max="6916" width="17.44140625" style="5" customWidth="1"/>
    <col min="6917" max="6917" width="17.33203125" style="5" customWidth="1"/>
    <col min="6918" max="6918" width="18" style="5" customWidth="1"/>
    <col min="6919" max="6919" width="22.109375" style="5" customWidth="1"/>
    <col min="6920" max="6920" width="18" style="5" customWidth="1"/>
    <col min="6921" max="6921" width="22.109375" style="5" customWidth="1"/>
    <col min="6922" max="6922" width="17.88671875" style="5" customWidth="1"/>
    <col min="6923" max="6923" width="26.109375" style="5" customWidth="1"/>
    <col min="6924" max="7168" width="9" style="5"/>
    <col min="7169" max="7171" width="3" style="5" customWidth="1"/>
    <col min="7172" max="7172" width="17.44140625" style="5" customWidth="1"/>
    <col min="7173" max="7173" width="17.33203125" style="5" customWidth="1"/>
    <col min="7174" max="7174" width="18" style="5" customWidth="1"/>
    <col min="7175" max="7175" width="22.109375" style="5" customWidth="1"/>
    <col min="7176" max="7176" width="18" style="5" customWidth="1"/>
    <col min="7177" max="7177" width="22.109375" style="5" customWidth="1"/>
    <col min="7178" max="7178" width="17.88671875" style="5" customWidth="1"/>
    <col min="7179" max="7179" width="26.109375" style="5" customWidth="1"/>
    <col min="7180" max="7424" width="9" style="5"/>
    <col min="7425" max="7427" width="3" style="5" customWidth="1"/>
    <col min="7428" max="7428" width="17.44140625" style="5" customWidth="1"/>
    <col min="7429" max="7429" width="17.33203125" style="5" customWidth="1"/>
    <col min="7430" max="7430" width="18" style="5" customWidth="1"/>
    <col min="7431" max="7431" width="22.109375" style="5" customWidth="1"/>
    <col min="7432" max="7432" width="18" style="5" customWidth="1"/>
    <col min="7433" max="7433" width="22.109375" style="5" customWidth="1"/>
    <col min="7434" max="7434" width="17.88671875" style="5" customWidth="1"/>
    <col min="7435" max="7435" width="26.109375" style="5" customWidth="1"/>
    <col min="7436" max="7680" width="9" style="5"/>
    <col min="7681" max="7683" width="3" style="5" customWidth="1"/>
    <col min="7684" max="7684" width="17.44140625" style="5" customWidth="1"/>
    <col min="7685" max="7685" width="17.33203125" style="5" customWidth="1"/>
    <col min="7686" max="7686" width="18" style="5" customWidth="1"/>
    <col min="7687" max="7687" width="22.109375" style="5" customWidth="1"/>
    <col min="7688" max="7688" width="18" style="5" customWidth="1"/>
    <col min="7689" max="7689" width="22.109375" style="5" customWidth="1"/>
    <col min="7690" max="7690" width="17.88671875" style="5" customWidth="1"/>
    <col min="7691" max="7691" width="26.109375" style="5" customWidth="1"/>
    <col min="7692" max="7936" width="9" style="5"/>
    <col min="7937" max="7939" width="3" style="5" customWidth="1"/>
    <col min="7940" max="7940" width="17.44140625" style="5" customWidth="1"/>
    <col min="7941" max="7941" width="17.33203125" style="5" customWidth="1"/>
    <col min="7942" max="7942" width="18" style="5" customWidth="1"/>
    <col min="7943" max="7943" width="22.109375" style="5" customWidth="1"/>
    <col min="7944" max="7944" width="18" style="5" customWidth="1"/>
    <col min="7945" max="7945" width="22.109375" style="5" customWidth="1"/>
    <col min="7946" max="7946" width="17.88671875" style="5" customWidth="1"/>
    <col min="7947" max="7947" width="26.109375" style="5" customWidth="1"/>
    <col min="7948" max="8192" width="9" style="5"/>
    <col min="8193" max="8195" width="3" style="5" customWidth="1"/>
    <col min="8196" max="8196" width="17.44140625" style="5" customWidth="1"/>
    <col min="8197" max="8197" width="17.33203125" style="5" customWidth="1"/>
    <col min="8198" max="8198" width="18" style="5" customWidth="1"/>
    <col min="8199" max="8199" width="22.109375" style="5" customWidth="1"/>
    <col min="8200" max="8200" width="18" style="5" customWidth="1"/>
    <col min="8201" max="8201" width="22.109375" style="5" customWidth="1"/>
    <col min="8202" max="8202" width="17.88671875" style="5" customWidth="1"/>
    <col min="8203" max="8203" width="26.109375" style="5" customWidth="1"/>
    <col min="8204" max="8448" width="9" style="5"/>
    <col min="8449" max="8451" width="3" style="5" customWidth="1"/>
    <col min="8452" max="8452" width="17.44140625" style="5" customWidth="1"/>
    <col min="8453" max="8453" width="17.33203125" style="5" customWidth="1"/>
    <col min="8454" max="8454" width="18" style="5" customWidth="1"/>
    <col min="8455" max="8455" width="22.109375" style="5" customWidth="1"/>
    <col min="8456" max="8456" width="18" style="5" customWidth="1"/>
    <col min="8457" max="8457" width="22.109375" style="5" customWidth="1"/>
    <col min="8458" max="8458" width="17.88671875" style="5" customWidth="1"/>
    <col min="8459" max="8459" width="26.109375" style="5" customWidth="1"/>
    <col min="8460" max="8704" width="9" style="5"/>
    <col min="8705" max="8707" width="3" style="5" customWidth="1"/>
    <col min="8708" max="8708" width="17.44140625" style="5" customWidth="1"/>
    <col min="8709" max="8709" width="17.33203125" style="5" customWidth="1"/>
    <col min="8710" max="8710" width="18" style="5" customWidth="1"/>
    <col min="8711" max="8711" width="22.109375" style="5" customWidth="1"/>
    <col min="8712" max="8712" width="18" style="5" customWidth="1"/>
    <col min="8713" max="8713" width="22.109375" style="5" customWidth="1"/>
    <col min="8714" max="8714" width="17.88671875" style="5" customWidth="1"/>
    <col min="8715" max="8715" width="26.109375" style="5" customWidth="1"/>
    <col min="8716" max="8960" width="9" style="5"/>
    <col min="8961" max="8963" width="3" style="5" customWidth="1"/>
    <col min="8964" max="8964" width="17.44140625" style="5" customWidth="1"/>
    <col min="8965" max="8965" width="17.33203125" style="5" customWidth="1"/>
    <col min="8966" max="8966" width="18" style="5" customWidth="1"/>
    <col min="8967" max="8967" width="22.109375" style="5" customWidth="1"/>
    <col min="8968" max="8968" width="18" style="5" customWidth="1"/>
    <col min="8969" max="8969" width="22.109375" style="5" customWidth="1"/>
    <col min="8970" max="8970" width="17.88671875" style="5" customWidth="1"/>
    <col min="8971" max="8971" width="26.109375" style="5" customWidth="1"/>
    <col min="8972" max="9216" width="9" style="5"/>
    <col min="9217" max="9219" width="3" style="5" customWidth="1"/>
    <col min="9220" max="9220" width="17.44140625" style="5" customWidth="1"/>
    <col min="9221" max="9221" width="17.33203125" style="5" customWidth="1"/>
    <col min="9222" max="9222" width="18" style="5" customWidth="1"/>
    <col min="9223" max="9223" width="22.109375" style="5" customWidth="1"/>
    <col min="9224" max="9224" width="18" style="5" customWidth="1"/>
    <col min="9225" max="9225" width="22.109375" style="5" customWidth="1"/>
    <col min="9226" max="9226" width="17.88671875" style="5" customWidth="1"/>
    <col min="9227" max="9227" width="26.109375" style="5" customWidth="1"/>
    <col min="9228" max="9472" width="9" style="5"/>
    <col min="9473" max="9475" width="3" style="5" customWidth="1"/>
    <col min="9476" max="9476" width="17.44140625" style="5" customWidth="1"/>
    <col min="9477" max="9477" width="17.33203125" style="5" customWidth="1"/>
    <col min="9478" max="9478" width="18" style="5" customWidth="1"/>
    <col min="9479" max="9479" width="22.109375" style="5" customWidth="1"/>
    <col min="9480" max="9480" width="18" style="5" customWidth="1"/>
    <col min="9481" max="9481" width="22.109375" style="5" customWidth="1"/>
    <col min="9482" max="9482" width="17.88671875" style="5" customWidth="1"/>
    <col min="9483" max="9483" width="26.109375" style="5" customWidth="1"/>
    <col min="9484" max="9728" width="9" style="5"/>
    <col min="9729" max="9731" width="3" style="5" customWidth="1"/>
    <col min="9732" max="9732" width="17.44140625" style="5" customWidth="1"/>
    <col min="9733" max="9733" width="17.33203125" style="5" customWidth="1"/>
    <col min="9734" max="9734" width="18" style="5" customWidth="1"/>
    <col min="9735" max="9735" width="22.109375" style="5" customWidth="1"/>
    <col min="9736" max="9736" width="18" style="5" customWidth="1"/>
    <col min="9737" max="9737" width="22.109375" style="5" customWidth="1"/>
    <col min="9738" max="9738" width="17.88671875" style="5" customWidth="1"/>
    <col min="9739" max="9739" width="26.109375" style="5" customWidth="1"/>
    <col min="9740" max="9984" width="9" style="5"/>
    <col min="9985" max="9987" width="3" style="5" customWidth="1"/>
    <col min="9988" max="9988" width="17.44140625" style="5" customWidth="1"/>
    <col min="9989" max="9989" width="17.33203125" style="5" customWidth="1"/>
    <col min="9990" max="9990" width="18" style="5" customWidth="1"/>
    <col min="9991" max="9991" width="22.109375" style="5" customWidth="1"/>
    <col min="9992" max="9992" width="18" style="5" customWidth="1"/>
    <col min="9993" max="9993" width="22.109375" style="5" customWidth="1"/>
    <col min="9994" max="9994" width="17.88671875" style="5" customWidth="1"/>
    <col min="9995" max="9995" width="26.109375" style="5" customWidth="1"/>
    <col min="9996" max="10240" width="9" style="5"/>
    <col min="10241" max="10243" width="3" style="5" customWidth="1"/>
    <col min="10244" max="10244" width="17.44140625" style="5" customWidth="1"/>
    <col min="10245" max="10245" width="17.33203125" style="5" customWidth="1"/>
    <col min="10246" max="10246" width="18" style="5" customWidth="1"/>
    <col min="10247" max="10247" width="22.109375" style="5" customWidth="1"/>
    <col min="10248" max="10248" width="18" style="5" customWidth="1"/>
    <col min="10249" max="10249" width="22.109375" style="5" customWidth="1"/>
    <col min="10250" max="10250" width="17.88671875" style="5" customWidth="1"/>
    <col min="10251" max="10251" width="26.109375" style="5" customWidth="1"/>
    <col min="10252" max="10496" width="9" style="5"/>
    <col min="10497" max="10499" width="3" style="5" customWidth="1"/>
    <col min="10500" max="10500" width="17.44140625" style="5" customWidth="1"/>
    <col min="10501" max="10501" width="17.33203125" style="5" customWidth="1"/>
    <col min="10502" max="10502" width="18" style="5" customWidth="1"/>
    <col min="10503" max="10503" width="22.109375" style="5" customWidth="1"/>
    <col min="10504" max="10504" width="18" style="5" customWidth="1"/>
    <col min="10505" max="10505" width="22.109375" style="5" customWidth="1"/>
    <col min="10506" max="10506" width="17.88671875" style="5" customWidth="1"/>
    <col min="10507" max="10507" width="26.109375" style="5" customWidth="1"/>
    <col min="10508" max="10752" width="9" style="5"/>
    <col min="10753" max="10755" width="3" style="5" customWidth="1"/>
    <col min="10756" max="10756" width="17.44140625" style="5" customWidth="1"/>
    <col min="10757" max="10757" width="17.33203125" style="5" customWidth="1"/>
    <col min="10758" max="10758" width="18" style="5" customWidth="1"/>
    <col min="10759" max="10759" width="22.109375" style="5" customWidth="1"/>
    <col min="10760" max="10760" width="18" style="5" customWidth="1"/>
    <col min="10761" max="10761" width="22.109375" style="5" customWidth="1"/>
    <col min="10762" max="10762" width="17.88671875" style="5" customWidth="1"/>
    <col min="10763" max="10763" width="26.109375" style="5" customWidth="1"/>
    <col min="10764" max="11008" width="9" style="5"/>
    <col min="11009" max="11011" width="3" style="5" customWidth="1"/>
    <col min="11012" max="11012" width="17.44140625" style="5" customWidth="1"/>
    <col min="11013" max="11013" width="17.33203125" style="5" customWidth="1"/>
    <col min="11014" max="11014" width="18" style="5" customWidth="1"/>
    <col min="11015" max="11015" width="22.109375" style="5" customWidth="1"/>
    <col min="11016" max="11016" width="18" style="5" customWidth="1"/>
    <col min="11017" max="11017" width="22.109375" style="5" customWidth="1"/>
    <col min="11018" max="11018" width="17.88671875" style="5" customWidth="1"/>
    <col min="11019" max="11019" width="26.109375" style="5" customWidth="1"/>
    <col min="11020" max="11264" width="9" style="5"/>
    <col min="11265" max="11267" width="3" style="5" customWidth="1"/>
    <col min="11268" max="11268" width="17.44140625" style="5" customWidth="1"/>
    <col min="11269" max="11269" width="17.33203125" style="5" customWidth="1"/>
    <col min="11270" max="11270" width="18" style="5" customWidth="1"/>
    <col min="11271" max="11271" width="22.109375" style="5" customWidth="1"/>
    <col min="11272" max="11272" width="18" style="5" customWidth="1"/>
    <col min="11273" max="11273" width="22.109375" style="5" customWidth="1"/>
    <col min="11274" max="11274" width="17.88671875" style="5" customWidth="1"/>
    <col min="11275" max="11275" width="26.109375" style="5" customWidth="1"/>
    <col min="11276" max="11520" width="9" style="5"/>
    <col min="11521" max="11523" width="3" style="5" customWidth="1"/>
    <col min="11524" max="11524" width="17.44140625" style="5" customWidth="1"/>
    <col min="11525" max="11525" width="17.33203125" style="5" customWidth="1"/>
    <col min="11526" max="11526" width="18" style="5" customWidth="1"/>
    <col min="11527" max="11527" width="22.109375" style="5" customWidth="1"/>
    <col min="11528" max="11528" width="18" style="5" customWidth="1"/>
    <col min="11529" max="11529" width="22.109375" style="5" customWidth="1"/>
    <col min="11530" max="11530" width="17.88671875" style="5" customWidth="1"/>
    <col min="11531" max="11531" width="26.109375" style="5" customWidth="1"/>
    <col min="11532" max="11776" width="9" style="5"/>
    <col min="11777" max="11779" width="3" style="5" customWidth="1"/>
    <col min="11780" max="11780" width="17.44140625" style="5" customWidth="1"/>
    <col min="11781" max="11781" width="17.33203125" style="5" customWidth="1"/>
    <col min="11782" max="11782" width="18" style="5" customWidth="1"/>
    <col min="11783" max="11783" width="22.109375" style="5" customWidth="1"/>
    <col min="11784" max="11784" width="18" style="5" customWidth="1"/>
    <col min="11785" max="11785" width="22.109375" style="5" customWidth="1"/>
    <col min="11786" max="11786" width="17.88671875" style="5" customWidth="1"/>
    <col min="11787" max="11787" width="26.109375" style="5" customWidth="1"/>
    <col min="11788" max="12032" width="9" style="5"/>
    <col min="12033" max="12035" width="3" style="5" customWidth="1"/>
    <col min="12036" max="12036" width="17.44140625" style="5" customWidth="1"/>
    <col min="12037" max="12037" width="17.33203125" style="5" customWidth="1"/>
    <col min="12038" max="12038" width="18" style="5" customWidth="1"/>
    <col min="12039" max="12039" width="22.109375" style="5" customWidth="1"/>
    <col min="12040" max="12040" width="18" style="5" customWidth="1"/>
    <col min="12041" max="12041" width="22.109375" style="5" customWidth="1"/>
    <col min="12042" max="12042" width="17.88671875" style="5" customWidth="1"/>
    <col min="12043" max="12043" width="26.109375" style="5" customWidth="1"/>
    <col min="12044" max="12288" width="9" style="5"/>
    <col min="12289" max="12291" width="3" style="5" customWidth="1"/>
    <col min="12292" max="12292" width="17.44140625" style="5" customWidth="1"/>
    <col min="12293" max="12293" width="17.33203125" style="5" customWidth="1"/>
    <col min="12294" max="12294" width="18" style="5" customWidth="1"/>
    <col min="12295" max="12295" width="22.109375" style="5" customWidth="1"/>
    <col min="12296" max="12296" width="18" style="5" customWidth="1"/>
    <col min="12297" max="12297" width="22.109375" style="5" customWidth="1"/>
    <col min="12298" max="12298" width="17.88671875" style="5" customWidth="1"/>
    <col min="12299" max="12299" width="26.109375" style="5" customWidth="1"/>
    <col min="12300" max="12544" width="9" style="5"/>
    <col min="12545" max="12547" width="3" style="5" customWidth="1"/>
    <col min="12548" max="12548" width="17.44140625" style="5" customWidth="1"/>
    <col min="12549" max="12549" width="17.33203125" style="5" customWidth="1"/>
    <col min="12550" max="12550" width="18" style="5" customWidth="1"/>
    <col min="12551" max="12551" width="22.109375" style="5" customWidth="1"/>
    <col min="12552" max="12552" width="18" style="5" customWidth="1"/>
    <col min="12553" max="12553" width="22.109375" style="5" customWidth="1"/>
    <col min="12554" max="12554" width="17.88671875" style="5" customWidth="1"/>
    <col min="12555" max="12555" width="26.109375" style="5" customWidth="1"/>
    <col min="12556" max="12800" width="9" style="5"/>
    <col min="12801" max="12803" width="3" style="5" customWidth="1"/>
    <col min="12804" max="12804" width="17.44140625" style="5" customWidth="1"/>
    <col min="12805" max="12805" width="17.33203125" style="5" customWidth="1"/>
    <col min="12806" max="12806" width="18" style="5" customWidth="1"/>
    <col min="12807" max="12807" width="22.109375" style="5" customWidth="1"/>
    <col min="12808" max="12808" width="18" style="5" customWidth="1"/>
    <col min="12809" max="12809" width="22.109375" style="5" customWidth="1"/>
    <col min="12810" max="12810" width="17.88671875" style="5" customWidth="1"/>
    <col min="12811" max="12811" width="26.109375" style="5" customWidth="1"/>
    <col min="12812" max="13056" width="9" style="5"/>
    <col min="13057" max="13059" width="3" style="5" customWidth="1"/>
    <col min="13060" max="13060" width="17.44140625" style="5" customWidth="1"/>
    <col min="13061" max="13061" width="17.33203125" style="5" customWidth="1"/>
    <col min="13062" max="13062" width="18" style="5" customWidth="1"/>
    <col min="13063" max="13063" width="22.109375" style="5" customWidth="1"/>
    <col min="13064" max="13064" width="18" style="5" customWidth="1"/>
    <col min="13065" max="13065" width="22.109375" style="5" customWidth="1"/>
    <col min="13066" max="13066" width="17.88671875" style="5" customWidth="1"/>
    <col min="13067" max="13067" width="26.109375" style="5" customWidth="1"/>
    <col min="13068" max="13312" width="9" style="5"/>
    <col min="13313" max="13315" width="3" style="5" customWidth="1"/>
    <col min="13316" max="13316" width="17.44140625" style="5" customWidth="1"/>
    <col min="13317" max="13317" width="17.33203125" style="5" customWidth="1"/>
    <col min="13318" max="13318" width="18" style="5" customWidth="1"/>
    <col min="13319" max="13319" width="22.109375" style="5" customWidth="1"/>
    <col min="13320" max="13320" width="18" style="5" customWidth="1"/>
    <col min="13321" max="13321" width="22.109375" style="5" customWidth="1"/>
    <col min="13322" max="13322" width="17.88671875" style="5" customWidth="1"/>
    <col min="13323" max="13323" width="26.109375" style="5" customWidth="1"/>
    <col min="13324" max="13568" width="9" style="5"/>
    <col min="13569" max="13571" width="3" style="5" customWidth="1"/>
    <col min="13572" max="13572" width="17.44140625" style="5" customWidth="1"/>
    <col min="13573" max="13573" width="17.33203125" style="5" customWidth="1"/>
    <col min="13574" max="13574" width="18" style="5" customWidth="1"/>
    <col min="13575" max="13575" width="22.109375" style="5" customWidth="1"/>
    <col min="13576" max="13576" width="18" style="5" customWidth="1"/>
    <col min="13577" max="13577" width="22.109375" style="5" customWidth="1"/>
    <col min="13578" max="13578" width="17.88671875" style="5" customWidth="1"/>
    <col min="13579" max="13579" width="26.109375" style="5" customWidth="1"/>
    <col min="13580" max="13824" width="9" style="5"/>
    <col min="13825" max="13827" width="3" style="5" customWidth="1"/>
    <col min="13828" max="13828" width="17.44140625" style="5" customWidth="1"/>
    <col min="13829" max="13829" width="17.33203125" style="5" customWidth="1"/>
    <col min="13830" max="13830" width="18" style="5" customWidth="1"/>
    <col min="13831" max="13831" width="22.109375" style="5" customWidth="1"/>
    <col min="13832" max="13832" width="18" style="5" customWidth="1"/>
    <col min="13833" max="13833" width="22.109375" style="5" customWidth="1"/>
    <col min="13834" max="13834" width="17.88671875" style="5" customWidth="1"/>
    <col min="13835" max="13835" width="26.109375" style="5" customWidth="1"/>
    <col min="13836" max="14080" width="9" style="5"/>
    <col min="14081" max="14083" width="3" style="5" customWidth="1"/>
    <col min="14084" max="14084" width="17.44140625" style="5" customWidth="1"/>
    <col min="14085" max="14085" width="17.33203125" style="5" customWidth="1"/>
    <col min="14086" max="14086" width="18" style="5" customWidth="1"/>
    <col min="14087" max="14087" width="22.109375" style="5" customWidth="1"/>
    <col min="14088" max="14088" width="18" style="5" customWidth="1"/>
    <col min="14089" max="14089" width="22.109375" style="5" customWidth="1"/>
    <col min="14090" max="14090" width="17.88671875" style="5" customWidth="1"/>
    <col min="14091" max="14091" width="26.109375" style="5" customWidth="1"/>
    <col min="14092" max="14336" width="9" style="5"/>
    <col min="14337" max="14339" width="3" style="5" customWidth="1"/>
    <col min="14340" max="14340" width="17.44140625" style="5" customWidth="1"/>
    <col min="14341" max="14341" width="17.33203125" style="5" customWidth="1"/>
    <col min="14342" max="14342" width="18" style="5" customWidth="1"/>
    <col min="14343" max="14343" width="22.109375" style="5" customWidth="1"/>
    <col min="14344" max="14344" width="18" style="5" customWidth="1"/>
    <col min="14345" max="14345" width="22.109375" style="5" customWidth="1"/>
    <col min="14346" max="14346" width="17.88671875" style="5" customWidth="1"/>
    <col min="14347" max="14347" width="26.109375" style="5" customWidth="1"/>
    <col min="14348" max="14592" width="9" style="5"/>
    <col min="14593" max="14595" width="3" style="5" customWidth="1"/>
    <col min="14596" max="14596" width="17.44140625" style="5" customWidth="1"/>
    <col min="14597" max="14597" width="17.33203125" style="5" customWidth="1"/>
    <col min="14598" max="14598" width="18" style="5" customWidth="1"/>
    <col min="14599" max="14599" width="22.109375" style="5" customWidth="1"/>
    <col min="14600" max="14600" width="18" style="5" customWidth="1"/>
    <col min="14601" max="14601" width="22.109375" style="5" customWidth="1"/>
    <col min="14602" max="14602" width="17.88671875" style="5" customWidth="1"/>
    <col min="14603" max="14603" width="26.109375" style="5" customWidth="1"/>
    <col min="14604" max="14848" width="9" style="5"/>
    <col min="14849" max="14851" width="3" style="5" customWidth="1"/>
    <col min="14852" max="14852" width="17.44140625" style="5" customWidth="1"/>
    <col min="14853" max="14853" width="17.33203125" style="5" customWidth="1"/>
    <col min="14854" max="14854" width="18" style="5" customWidth="1"/>
    <col min="14855" max="14855" width="22.109375" style="5" customWidth="1"/>
    <col min="14856" max="14856" width="18" style="5" customWidth="1"/>
    <col min="14857" max="14857" width="22.109375" style="5" customWidth="1"/>
    <col min="14858" max="14858" width="17.88671875" style="5" customWidth="1"/>
    <col min="14859" max="14859" width="26.109375" style="5" customWidth="1"/>
    <col min="14860" max="15104" width="9" style="5"/>
    <col min="15105" max="15107" width="3" style="5" customWidth="1"/>
    <col min="15108" max="15108" width="17.44140625" style="5" customWidth="1"/>
    <col min="15109" max="15109" width="17.33203125" style="5" customWidth="1"/>
    <col min="15110" max="15110" width="18" style="5" customWidth="1"/>
    <col min="15111" max="15111" width="22.109375" style="5" customWidth="1"/>
    <col min="15112" max="15112" width="18" style="5" customWidth="1"/>
    <col min="15113" max="15113" width="22.109375" style="5" customWidth="1"/>
    <col min="15114" max="15114" width="17.88671875" style="5" customWidth="1"/>
    <col min="15115" max="15115" width="26.109375" style="5" customWidth="1"/>
    <col min="15116" max="15360" width="9" style="5"/>
    <col min="15361" max="15363" width="3" style="5" customWidth="1"/>
    <col min="15364" max="15364" width="17.44140625" style="5" customWidth="1"/>
    <col min="15365" max="15365" width="17.33203125" style="5" customWidth="1"/>
    <col min="15366" max="15366" width="18" style="5" customWidth="1"/>
    <col min="15367" max="15367" width="22.109375" style="5" customWidth="1"/>
    <col min="15368" max="15368" width="18" style="5" customWidth="1"/>
    <col min="15369" max="15369" width="22.109375" style="5" customWidth="1"/>
    <col min="15370" max="15370" width="17.88671875" style="5" customWidth="1"/>
    <col min="15371" max="15371" width="26.109375" style="5" customWidth="1"/>
    <col min="15372" max="15616" width="9" style="5"/>
    <col min="15617" max="15619" width="3" style="5" customWidth="1"/>
    <col min="15620" max="15620" width="17.44140625" style="5" customWidth="1"/>
    <col min="15621" max="15621" width="17.33203125" style="5" customWidth="1"/>
    <col min="15622" max="15622" width="18" style="5" customWidth="1"/>
    <col min="15623" max="15623" width="22.109375" style="5" customWidth="1"/>
    <col min="15624" max="15624" width="18" style="5" customWidth="1"/>
    <col min="15625" max="15625" width="22.109375" style="5" customWidth="1"/>
    <col min="15626" max="15626" width="17.88671875" style="5" customWidth="1"/>
    <col min="15627" max="15627" width="26.109375" style="5" customWidth="1"/>
    <col min="15628" max="15872" width="9" style="5"/>
    <col min="15873" max="15875" width="3" style="5" customWidth="1"/>
    <col min="15876" max="15876" width="17.44140625" style="5" customWidth="1"/>
    <col min="15877" max="15877" width="17.33203125" style="5" customWidth="1"/>
    <col min="15878" max="15878" width="18" style="5" customWidth="1"/>
    <col min="15879" max="15879" width="22.109375" style="5" customWidth="1"/>
    <col min="15880" max="15880" width="18" style="5" customWidth="1"/>
    <col min="15881" max="15881" width="22.109375" style="5" customWidth="1"/>
    <col min="15882" max="15882" width="17.88671875" style="5" customWidth="1"/>
    <col min="15883" max="15883" width="26.109375" style="5" customWidth="1"/>
    <col min="15884" max="16128" width="9" style="5"/>
    <col min="16129" max="16131" width="3" style="5" customWidth="1"/>
    <col min="16132" max="16132" width="17.44140625" style="5" customWidth="1"/>
    <col min="16133" max="16133" width="17.33203125" style="5" customWidth="1"/>
    <col min="16134" max="16134" width="18" style="5" customWidth="1"/>
    <col min="16135" max="16135" width="22.109375" style="5" customWidth="1"/>
    <col min="16136" max="16136" width="18" style="5" customWidth="1"/>
    <col min="16137" max="16137" width="22.109375" style="5" customWidth="1"/>
    <col min="16138" max="16138" width="17.88671875" style="5" customWidth="1"/>
    <col min="16139" max="16139" width="26.109375" style="5" customWidth="1"/>
    <col min="16140" max="16384" width="9" style="5"/>
  </cols>
  <sheetData>
    <row r="1" spans="1:12" ht="21" customHeight="1">
      <c r="A1" s="1214" t="s">
        <v>6</v>
      </c>
      <c r="B1" s="1214"/>
      <c r="C1" s="1214"/>
      <c r="D1" s="1214"/>
      <c r="E1" s="1"/>
      <c r="F1" s="2"/>
      <c r="G1" s="2"/>
      <c r="H1" s="2"/>
      <c r="I1" s="2"/>
      <c r="J1" s="3" t="s">
        <v>7</v>
      </c>
      <c r="K1" s="4" t="s">
        <v>8</v>
      </c>
      <c r="L1" s="380" t="s">
        <v>9</v>
      </c>
    </row>
    <row r="2" spans="1:12" ht="21" customHeight="1">
      <c r="A2" s="1215" t="s">
        <v>10</v>
      </c>
      <c r="B2" s="1215"/>
      <c r="C2" s="1215"/>
      <c r="D2" s="1215"/>
      <c r="E2" s="6" t="s">
        <v>11</v>
      </c>
      <c r="F2" s="7"/>
      <c r="G2" s="7"/>
      <c r="H2" s="7"/>
      <c r="I2" s="7"/>
      <c r="J2" s="3" t="s">
        <v>12</v>
      </c>
      <c r="K2" s="8" t="s">
        <v>13</v>
      </c>
    </row>
    <row r="3" spans="1:12" ht="33">
      <c r="A3" s="1216" t="s">
        <v>14</v>
      </c>
      <c r="B3" s="1216"/>
      <c r="C3" s="1216"/>
      <c r="D3" s="1216"/>
      <c r="E3" s="1216"/>
      <c r="F3" s="1216"/>
      <c r="G3" s="1216"/>
      <c r="H3" s="1216"/>
      <c r="I3" s="1216"/>
      <c r="J3" s="1216"/>
      <c r="K3" s="1216"/>
    </row>
    <row r="4" spans="1:12" ht="27" customHeight="1">
      <c r="A4" s="9"/>
      <c r="B4" s="9"/>
      <c r="C4" s="9"/>
      <c r="D4" s="9"/>
      <c r="E4" s="9" t="s">
        <v>15</v>
      </c>
      <c r="F4" s="10"/>
      <c r="G4" s="11" t="s">
        <v>1178</v>
      </c>
      <c r="H4" s="2"/>
      <c r="I4" s="10"/>
      <c r="J4" s="10"/>
      <c r="K4" s="12" t="s">
        <v>16</v>
      </c>
    </row>
    <row r="5" spans="1:12" ht="23.25" customHeight="1">
      <c r="A5" s="1208" t="s">
        <v>17</v>
      </c>
      <c r="B5" s="1208"/>
      <c r="C5" s="1208"/>
      <c r="D5" s="1208"/>
      <c r="E5" s="1209"/>
      <c r="F5" s="1212" t="s">
        <v>18</v>
      </c>
      <c r="G5" s="1213"/>
      <c r="H5" s="14" t="s">
        <v>19</v>
      </c>
      <c r="I5" s="15" t="s">
        <v>20</v>
      </c>
      <c r="J5" s="14" t="s">
        <v>21</v>
      </c>
      <c r="K5" s="16" t="s">
        <v>22</v>
      </c>
    </row>
    <row r="6" spans="1:12" ht="23.25" customHeight="1">
      <c r="A6" s="1210"/>
      <c r="B6" s="1210"/>
      <c r="C6" s="1210"/>
      <c r="D6" s="1210"/>
      <c r="E6" s="1211"/>
      <c r="F6" s="3" t="s">
        <v>23</v>
      </c>
      <c r="G6" s="3" t="s">
        <v>24</v>
      </c>
      <c r="H6" s="3" t="s">
        <v>23</v>
      </c>
      <c r="I6" s="3" t="s">
        <v>24</v>
      </c>
      <c r="J6" s="3" t="s">
        <v>23</v>
      </c>
      <c r="K6" s="13" t="s">
        <v>24</v>
      </c>
    </row>
    <row r="7" spans="1:12" ht="19.5" customHeight="1">
      <c r="A7" s="1"/>
      <c r="B7" s="17" t="s">
        <v>25</v>
      </c>
      <c r="C7" s="1"/>
      <c r="D7" s="1"/>
      <c r="E7" s="1"/>
      <c r="F7" s="18">
        <f t="shared" ref="F7:G7" si="0">F8+F18+F19+F20+F21+F22+F25+F31+F34+F35+F36</f>
        <v>11378161</v>
      </c>
      <c r="G7" s="18">
        <f t="shared" si="0"/>
        <v>27361463</v>
      </c>
      <c r="H7" s="18">
        <f>H8+H18+H19+H20+H21+H22+H25+H31+H34+H35+H36</f>
        <v>11375905</v>
      </c>
      <c r="I7" s="18">
        <f t="shared" ref="I7:K7" si="1">I8+I18+I19+I20+I21+I22+I25+I31+I34+I35+I36</f>
        <v>27356951</v>
      </c>
      <c r="J7" s="18">
        <f t="shared" si="1"/>
        <v>2256</v>
      </c>
      <c r="K7" s="19">
        <f t="shared" si="1"/>
        <v>4512</v>
      </c>
    </row>
    <row r="8" spans="1:12" ht="19.5" customHeight="1">
      <c r="A8" s="20"/>
      <c r="B8" s="20"/>
      <c r="C8" s="21" t="s">
        <v>26</v>
      </c>
      <c r="D8" s="20"/>
      <c r="E8" s="20"/>
      <c r="F8" s="18">
        <f t="shared" ref="F8:G8" si="2">F9+F10+F11+F12+F13+F16+F17</f>
        <v>10046720</v>
      </c>
      <c r="G8" s="18">
        <f t="shared" si="2"/>
        <v>25280716</v>
      </c>
      <c r="H8" s="18">
        <f>H9+H10+H11+H12+H13+H16+H17</f>
        <v>10046720</v>
      </c>
      <c r="I8" s="18">
        <f t="shared" ref="I8:K8" si="3">I9+I10+I11+I12+I13+I16+I17</f>
        <v>25280716</v>
      </c>
      <c r="J8" s="18">
        <f t="shared" si="3"/>
        <v>0</v>
      </c>
      <c r="K8" s="19">
        <f t="shared" si="3"/>
        <v>0</v>
      </c>
    </row>
    <row r="9" spans="1:12" ht="19.5" customHeight="1">
      <c r="A9" s="20"/>
      <c r="B9" s="20"/>
      <c r="C9" s="21"/>
      <c r="D9" s="20" t="s">
        <v>27</v>
      </c>
      <c r="E9" s="1"/>
      <c r="F9" s="18">
        <f>H9+J9</f>
        <v>1511</v>
      </c>
      <c r="G9" s="18">
        <f>I9+K9</f>
        <v>51698</v>
      </c>
      <c r="H9" s="22">
        <v>1511</v>
      </c>
      <c r="I9" s="22">
        <f>'鄉庫收支月報表(115年1月)'!I9+'鄉庫收支月報表(115年2月)'!H9</f>
        <v>51698</v>
      </c>
      <c r="J9" s="22">
        <v>0</v>
      </c>
      <c r="K9" s="23">
        <f>'鄉庫收支月報表(115年1月)'!K9+J9</f>
        <v>0</v>
      </c>
    </row>
    <row r="10" spans="1:12" ht="19.5" customHeight="1">
      <c r="A10" s="20"/>
      <c r="B10" s="20"/>
      <c r="C10" s="21"/>
      <c r="D10" s="20" t="s">
        <v>28</v>
      </c>
      <c r="E10" s="20"/>
      <c r="F10" s="18">
        <f t="shared" ref="F10:G12" si="4">H10+J10</f>
        <v>38824</v>
      </c>
      <c r="G10" s="18">
        <f t="shared" si="4"/>
        <v>93971</v>
      </c>
      <c r="H10" s="22">
        <v>38824</v>
      </c>
      <c r="I10" s="22">
        <f>'鄉庫收支月報表(115年1月)'!I10+'鄉庫收支月報表(115年2月)'!H10</f>
        <v>93971</v>
      </c>
      <c r="J10" s="22">
        <v>0</v>
      </c>
      <c r="K10" s="23">
        <f>'鄉庫收支月報表(115年1月)'!K10+J10</f>
        <v>0</v>
      </c>
    </row>
    <row r="11" spans="1:12" ht="19.5" customHeight="1">
      <c r="A11" s="20"/>
      <c r="B11" s="20"/>
      <c r="C11" s="21"/>
      <c r="D11" s="20" t="s">
        <v>29</v>
      </c>
      <c r="E11" s="20"/>
      <c r="F11" s="18">
        <f t="shared" si="4"/>
        <v>1735</v>
      </c>
      <c r="G11" s="18">
        <f t="shared" si="4"/>
        <v>3470</v>
      </c>
      <c r="H11" s="22">
        <v>1735</v>
      </c>
      <c r="I11" s="22">
        <f>'鄉庫收支月報表(115年1月)'!I11+'鄉庫收支月報表(115年2月)'!H11</f>
        <v>3470</v>
      </c>
      <c r="J11" s="22">
        <v>0</v>
      </c>
      <c r="K11" s="23">
        <f>'鄉庫收支月報表(115年1月)'!K11+J11</f>
        <v>0</v>
      </c>
    </row>
    <row r="12" spans="1:12" ht="19.5" customHeight="1">
      <c r="A12" s="20"/>
      <c r="B12" s="20"/>
      <c r="C12" s="21"/>
      <c r="D12" s="20" t="s">
        <v>30</v>
      </c>
      <c r="E12" s="20"/>
      <c r="F12" s="18">
        <f t="shared" si="4"/>
        <v>194804</v>
      </c>
      <c r="G12" s="18">
        <f t="shared" si="4"/>
        <v>194804</v>
      </c>
      <c r="H12" s="22">
        <v>194804</v>
      </c>
      <c r="I12" s="22">
        <f>'鄉庫收支月報表(115年1月)'!I12+'鄉庫收支月報表(115年2月)'!H12</f>
        <v>194804</v>
      </c>
      <c r="J12" s="22">
        <v>0</v>
      </c>
      <c r="K12" s="23">
        <f>'鄉庫收支月報表(115年1月)'!K12+J12</f>
        <v>0</v>
      </c>
    </row>
    <row r="13" spans="1:12" ht="19.5" customHeight="1">
      <c r="A13" s="20"/>
      <c r="B13" s="20"/>
      <c r="C13" s="21"/>
      <c r="D13" s="20" t="s">
        <v>31</v>
      </c>
      <c r="E13" s="20"/>
      <c r="F13" s="18">
        <f>H13+J13</f>
        <v>10997</v>
      </c>
      <c r="G13" s="18">
        <f>I13+K13</f>
        <v>37532</v>
      </c>
      <c r="H13" s="18">
        <f>SUM(H14:H15)</f>
        <v>10997</v>
      </c>
      <c r="I13" s="18">
        <f t="shared" ref="I13:K13" si="5">SUM(I14:I15)</f>
        <v>37532</v>
      </c>
      <c r="J13" s="18">
        <f t="shared" si="5"/>
        <v>0</v>
      </c>
      <c r="K13" s="19">
        <f t="shared" si="5"/>
        <v>0</v>
      </c>
    </row>
    <row r="14" spans="1:12" ht="19.5" customHeight="1">
      <c r="A14" s="20"/>
      <c r="B14" s="20"/>
      <c r="C14" s="21"/>
      <c r="D14" s="20"/>
      <c r="E14" s="20" t="s">
        <v>32</v>
      </c>
      <c r="F14" s="18">
        <f t="shared" ref="F14:G28" si="6">H14+J14</f>
        <v>0</v>
      </c>
      <c r="G14" s="18">
        <f t="shared" si="6"/>
        <v>0</v>
      </c>
      <c r="H14" s="22">
        <v>0</v>
      </c>
      <c r="I14" s="22">
        <f>'鄉庫收支月報表(115年1月)'!I14+'鄉庫收支月報表(115年2月)'!H14</f>
        <v>0</v>
      </c>
      <c r="J14" s="22">
        <v>0</v>
      </c>
      <c r="K14" s="23">
        <f>'鄉庫收支月報表(115年1月)'!K14+J14</f>
        <v>0</v>
      </c>
    </row>
    <row r="15" spans="1:12" ht="19.5" customHeight="1">
      <c r="A15" s="20"/>
      <c r="B15" s="20"/>
      <c r="C15" s="21"/>
      <c r="D15" s="20"/>
      <c r="E15" s="20" t="s">
        <v>33</v>
      </c>
      <c r="F15" s="18">
        <f t="shared" si="6"/>
        <v>10997</v>
      </c>
      <c r="G15" s="18">
        <f t="shared" si="6"/>
        <v>37532</v>
      </c>
      <c r="H15" s="22">
        <v>10997</v>
      </c>
      <c r="I15" s="22">
        <f>'鄉庫收支月報表(115年1月)'!I15+'鄉庫收支月報表(115年2月)'!H15</f>
        <v>37532</v>
      </c>
      <c r="J15" s="22">
        <v>0</v>
      </c>
      <c r="K15" s="23">
        <f>'鄉庫收支月報表(115年1月)'!K15+J15</f>
        <v>0</v>
      </c>
    </row>
    <row r="16" spans="1:12" ht="19.5" customHeight="1">
      <c r="A16" s="20"/>
      <c r="B16" s="20"/>
      <c r="C16" s="21"/>
      <c r="D16" s="20" t="s">
        <v>34</v>
      </c>
      <c r="E16" s="20"/>
      <c r="F16" s="18">
        <f t="shared" si="6"/>
        <v>9798849</v>
      </c>
      <c r="G16" s="18">
        <f t="shared" si="6"/>
        <v>24899241</v>
      </c>
      <c r="H16" s="22">
        <v>9798849</v>
      </c>
      <c r="I16" s="22">
        <f>'鄉庫收支月報表(115年1月)'!I16+'鄉庫收支月報表(115年2月)'!H16</f>
        <v>24899241</v>
      </c>
      <c r="J16" s="22">
        <v>0</v>
      </c>
      <c r="K16" s="23">
        <f>'鄉庫收支月報表(115年1月)'!K16+J16</f>
        <v>0</v>
      </c>
    </row>
    <row r="17" spans="1:11" ht="19.5" customHeight="1">
      <c r="A17" s="20"/>
      <c r="B17" s="20"/>
      <c r="C17" s="21"/>
      <c r="D17" s="20" t="s">
        <v>35</v>
      </c>
      <c r="E17" s="20"/>
      <c r="F17" s="18">
        <f t="shared" si="6"/>
        <v>0</v>
      </c>
      <c r="G17" s="18">
        <f t="shared" si="6"/>
        <v>0</v>
      </c>
      <c r="H17" s="22">
        <v>0</v>
      </c>
      <c r="I17" s="22">
        <f>'鄉庫收支月報表(115年1月)'!I17+'鄉庫收支月報表(115年2月)'!H17</f>
        <v>0</v>
      </c>
      <c r="J17" s="22">
        <v>0</v>
      </c>
      <c r="K17" s="23">
        <f>'鄉庫收支月報表(115年1月)'!K17+J17</f>
        <v>0</v>
      </c>
    </row>
    <row r="18" spans="1:11" ht="19.5" customHeight="1">
      <c r="A18" s="20"/>
      <c r="B18" s="20"/>
      <c r="C18" s="24" t="s">
        <v>36</v>
      </c>
      <c r="D18" s="20"/>
      <c r="E18" s="20"/>
      <c r="F18" s="18">
        <f t="shared" si="6"/>
        <v>0</v>
      </c>
      <c r="G18" s="18">
        <f t="shared" si="6"/>
        <v>0</v>
      </c>
      <c r="H18" s="22">
        <v>0</v>
      </c>
      <c r="I18" s="22">
        <f>'鄉庫收支月報表(115年1月)'!I18+'鄉庫收支月報表(115年2月)'!H18</f>
        <v>0</v>
      </c>
      <c r="J18" s="22">
        <v>0</v>
      </c>
      <c r="K18" s="23">
        <f>'鄉庫收支月報表(115年1月)'!K18+J18</f>
        <v>0</v>
      </c>
    </row>
    <row r="19" spans="1:11" ht="19.5" customHeight="1">
      <c r="A19" s="20"/>
      <c r="B19" s="20"/>
      <c r="C19" s="24" t="s">
        <v>37</v>
      </c>
      <c r="D19" s="20"/>
      <c r="E19" s="20"/>
      <c r="F19" s="18">
        <f t="shared" si="6"/>
        <v>835</v>
      </c>
      <c r="G19" s="18">
        <f t="shared" si="6"/>
        <v>835</v>
      </c>
      <c r="H19" s="22">
        <v>835</v>
      </c>
      <c r="I19" s="22">
        <f>'鄉庫收支月報表(115年1月)'!I19+'鄉庫收支月報表(115年2月)'!H19</f>
        <v>835</v>
      </c>
      <c r="J19" s="22">
        <v>0</v>
      </c>
      <c r="K19" s="23">
        <f>'鄉庫收支月報表(115年1月)'!K19+J19</f>
        <v>0</v>
      </c>
    </row>
    <row r="20" spans="1:11" ht="19.5" customHeight="1">
      <c r="A20" s="20"/>
      <c r="B20" s="20"/>
      <c r="C20" s="24" t="s">
        <v>38</v>
      </c>
      <c r="D20" s="20"/>
      <c r="E20" s="20"/>
      <c r="F20" s="18">
        <f t="shared" si="6"/>
        <v>453730</v>
      </c>
      <c r="G20" s="18">
        <f t="shared" si="6"/>
        <v>896740</v>
      </c>
      <c r="H20" s="22">
        <v>453730</v>
      </c>
      <c r="I20" s="22">
        <f>'鄉庫收支月報表(115年1月)'!I20+'鄉庫收支月報表(115年2月)'!H20</f>
        <v>896740</v>
      </c>
      <c r="J20" s="22">
        <v>0</v>
      </c>
      <c r="K20" s="23">
        <f>'鄉庫收支月報表(115年1月)'!K20+J20</f>
        <v>0</v>
      </c>
    </row>
    <row r="21" spans="1:11" ht="19.5" customHeight="1">
      <c r="A21" s="20"/>
      <c r="B21" s="20"/>
      <c r="C21" s="24" t="s">
        <v>39</v>
      </c>
      <c r="D21" s="20"/>
      <c r="E21" s="20"/>
      <c r="F21" s="18">
        <f t="shared" si="6"/>
        <v>0</v>
      </c>
      <c r="G21" s="18">
        <f t="shared" si="6"/>
        <v>0</v>
      </c>
      <c r="H21" s="22">
        <v>0</v>
      </c>
      <c r="I21" s="22">
        <f>'鄉庫收支月報表(115年1月)'!I21+'鄉庫收支月報表(115年2月)'!H21</f>
        <v>0</v>
      </c>
      <c r="J21" s="22">
        <v>0</v>
      </c>
      <c r="K21" s="23">
        <f>'鄉庫收支月報表(115年1月)'!K21+J21</f>
        <v>0</v>
      </c>
    </row>
    <row r="22" spans="1:11" ht="19.5" customHeight="1">
      <c r="A22" s="20"/>
      <c r="B22" s="20"/>
      <c r="C22" s="24" t="s">
        <v>40</v>
      </c>
      <c r="D22" s="20"/>
      <c r="E22" s="20"/>
      <c r="F22" s="18">
        <f t="shared" si="6"/>
        <v>60000</v>
      </c>
      <c r="G22" s="18">
        <f t="shared" si="6"/>
        <v>195780</v>
      </c>
      <c r="H22" s="18">
        <f>SUM(H23:H24)</f>
        <v>60000</v>
      </c>
      <c r="I22" s="18">
        <f t="shared" ref="I22:K22" si="7">SUM(I23:I24)</f>
        <v>195780</v>
      </c>
      <c r="J22" s="18">
        <f t="shared" si="7"/>
        <v>0</v>
      </c>
      <c r="K22" s="19">
        <f t="shared" si="7"/>
        <v>0</v>
      </c>
    </row>
    <row r="23" spans="1:11" ht="19.5" customHeight="1">
      <c r="A23" s="20"/>
      <c r="B23" s="20"/>
      <c r="C23" s="1"/>
      <c r="D23" s="24" t="s">
        <v>41</v>
      </c>
      <c r="E23" s="20"/>
      <c r="F23" s="18">
        <f t="shared" si="6"/>
        <v>60000</v>
      </c>
      <c r="G23" s="18">
        <f t="shared" si="6"/>
        <v>195780</v>
      </c>
      <c r="H23" s="22">
        <v>60000</v>
      </c>
      <c r="I23" s="22">
        <f>'鄉庫收支月報表(115年1月)'!I23+'鄉庫收支月報表(115年2月)'!H23</f>
        <v>195780</v>
      </c>
      <c r="J23" s="22">
        <v>0</v>
      </c>
      <c r="K23" s="23">
        <f>'鄉庫收支月報表(115年1月)'!K23+J23</f>
        <v>0</v>
      </c>
    </row>
    <row r="24" spans="1:11" ht="19.5" customHeight="1">
      <c r="A24" s="20"/>
      <c r="B24" s="20"/>
      <c r="C24" s="20"/>
      <c r="D24" s="20" t="s">
        <v>42</v>
      </c>
      <c r="E24" s="20"/>
      <c r="F24" s="18">
        <f t="shared" si="6"/>
        <v>0</v>
      </c>
      <c r="G24" s="18">
        <f t="shared" si="6"/>
        <v>0</v>
      </c>
      <c r="H24" s="22">
        <v>0</v>
      </c>
      <c r="I24" s="22">
        <f>'鄉庫收支月報表(115年1月)'!I24+'鄉庫收支月報表(115年2月)'!H24</f>
        <v>0</v>
      </c>
      <c r="J24" s="22">
        <v>0</v>
      </c>
      <c r="K24" s="23">
        <f>'鄉庫收支月報表(115年1月)'!K24+J24</f>
        <v>0</v>
      </c>
    </row>
    <row r="25" spans="1:11" ht="19.5" customHeight="1">
      <c r="A25" s="20"/>
      <c r="B25" s="20"/>
      <c r="C25" s="20" t="s">
        <v>43</v>
      </c>
      <c r="D25" s="20"/>
      <c r="E25" s="20"/>
      <c r="F25" s="18">
        <f t="shared" si="6"/>
        <v>0</v>
      </c>
      <c r="G25" s="18">
        <f t="shared" si="6"/>
        <v>0</v>
      </c>
      <c r="H25" s="18">
        <f>SUM(H26:H28)</f>
        <v>0</v>
      </c>
      <c r="I25" s="18">
        <v>0</v>
      </c>
      <c r="J25" s="18">
        <v>0</v>
      </c>
      <c r="K25" s="19">
        <v>0</v>
      </c>
    </row>
    <row r="26" spans="1:11" ht="19.5" customHeight="1">
      <c r="A26" s="20"/>
      <c r="B26" s="20"/>
      <c r="C26" s="20"/>
      <c r="D26" s="20" t="s">
        <v>44</v>
      </c>
      <c r="E26" s="20"/>
      <c r="F26" s="18">
        <f t="shared" si="6"/>
        <v>0</v>
      </c>
      <c r="G26" s="18">
        <f t="shared" si="6"/>
        <v>0</v>
      </c>
      <c r="H26" s="22">
        <v>0</v>
      </c>
      <c r="I26" s="22">
        <f>'鄉庫收支月報表(115年1月)'!I26+'鄉庫收支月報表(115年2月)'!H26</f>
        <v>0</v>
      </c>
      <c r="J26" s="22">
        <v>0</v>
      </c>
      <c r="K26" s="23">
        <f>'鄉庫收支月報表(115年1月)'!K26+J26</f>
        <v>0</v>
      </c>
    </row>
    <row r="27" spans="1:11" ht="19.5" customHeight="1">
      <c r="A27" s="20"/>
      <c r="B27" s="20"/>
      <c r="C27" s="20"/>
      <c r="D27" s="20" t="s">
        <v>45</v>
      </c>
      <c r="E27" s="20"/>
      <c r="F27" s="18">
        <f t="shared" si="6"/>
        <v>0</v>
      </c>
      <c r="G27" s="18">
        <f t="shared" si="6"/>
        <v>0</v>
      </c>
      <c r="H27" s="22">
        <v>0</v>
      </c>
      <c r="I27" s="22">
        <f>'鄉庫收支月報表(115年1月)'!I27+'鄉庫收支月報表(115年2月)'!H27</f>
        <v>0</v>
      </c>
      <c r="J27" s="22">
        <v>0</v>
      </c>
      <c r="K27" s="23">
        <f>'鄉庫收支月報表(115年1月)'!K27+J27</f>
        <v>0</v>
      </c>
    </row>
    <row r="28" spans="1:11" ht="19.5" customHeight="1">
      <c r="A28" s="20"/>
      <c r="B28" s="20"/>
      <c r="C28" s="20"/>
      <c r="D28" s="20" t="s">
        <v>46</v>
      </c>
      <c r="E28" s="20"/>
      <c r="F28" s="18">
        <f t="shared" si="6"/>
        <v>0</v>
      </c>
      <c r="G28" s="18">
        <f t="shared" si="6"/>
        <v>0</v>
      </c>
      <c r="H28" s="22">
        <v>0</v>
      </c>
      <c r="I28" s="22">
        <f>'鄉庫收支月報表(115年1月)'!I28+'鄉庫收支月報表(115年2月)'!H28</f>
        <v>0</v>
      </c>
      <c r="J28" s="22">
        <v>0</v>
      </c>
      <c r="K28" s="23">
        <f>'鄉庫收支月報表(115年1月)'!K28+J28</f>
        <v>0</v>
      </c>
    </row>
    <row r="29" spans="1:11" ht="18.600000000000001" customHeight="1">
      <c r="A29" s="1208" t="s">
        <v>17</v>
      </c>
      <c r="B29" s="1208"/>
      <c r="C29" s="1208"/>
      <c r="D29" s="1208"/>
      <c r="E29" s="1209"/>
      <c r="F29" s="1212" t="s">
        <v>18</v>
      </c>
      <c r="G29" s="1213"/>
      <c r="H29" s="14" t="s">
        <v>19</v>
      </c>
      <c r="I29" s="15" t="s">
        <v>20</v>
      </c>
      <c r="J29" s="14" t="s">
        <v>21</v>
      </c>
      <c r="K29" s="16" t="s">
        <v>22</v>
      </c>
    </row>
    <row r="30" spans="1:11" ht="18.600000000000001" customHeight="1">
      <c r="A30" s="1210"/>
      <c r="B30" s="1210"/>
      <c r="C30" s="1210"/>
      <c r="D30" s="1210"/>
      <c r="E30" s="1211"/>
      <c r="F30" s="3" t="s">
        <v>23</v>
      </c>
      <c r="G30" s="3" t="s">
        <v>24</v>
      </c>
      <c r="H30" s="3" t="s">
        <v>23</v>
      </c>
      <c r="I30" s="3" t="s">
        <v>24</v>
      </c>
      <c r="J30" s="3" t="s">
        <v>23</v>
      </c>
      <c r="K30" s="13" t="s">
        <v>24</v>
      </c>
    </row>
    <row r="31" spans="1:11" ht="19.5" customHeight="1">
      <c r="A31" s="20"/>
      <c r="B31" s="20"/>
      <c r="C31" s="20" t="s">
        <v>47</v>
      </c>
      <c r="D31" s="20"/>
      <c r="E31" s="20"/>
      <c r="F31" s="18">
        <f>H31+J31</f>
        <v>780000</v>
      </c>
      <c r="G31" s="18">
        <f>I31+K31</f>
        <v>780000</v>
      </c>
      <c r="H31" s="18">
        <f>SUM(H32:H33)</f>
        <v>780000</v>
      </c>
      <c r="I31" s="18">
        <f t="shared" ref="I31:K31" si="8">SUM(I32:I33)</f>
        <v>780000</v>
      </c>
      <c r="J31" s="18">
        <f t="shared" si="8"/>
        <v>0</v>
      </c>
      <c r="K31" s="19">
        <f t="shared" si="8"/>
        <v>0</v>
      </c>
    </row>
    <row r="32" spans="1:11" ht="19.5" customHeight="1">
      <c r="A32" s="20"/>
      <c r="B32" s="20"/>
      <c r="C32" s="20"/>
      <c r="D32" s="20" t="s">
        <v>48</v>
      </c>
      <c r="E32" s="20"/>
      <c r="F32" s="18">
        <f t="shared" ref="F32:G42" si="9">H32+J32</f>
        <v>780000</v>
      </c>
      <c r="G32" s="18">
        <f t="shared" si="9"/>
        <v>780000</v>
      </c>
      <c r="H32" s="22">
        <v>780000</v>
      </c>
      <c r="I32" s="22">
        <f>'鄉庫收支月報表(115年1月)'!I32+'鄉庫收支月報表(115年2月)'!H32</f>
        <v>780000</v>
      </c>
      <c r="J32" s="22">
        <v>0</v>
      </c>
      <c r="K32" s="23">
        <f>'鄉庫收支月報表(115年1月)'!K32+J32</f>
        <v>0</v>
      </c>
    </row>
    <row r="33" spans="1:11" ht="19.5" customHeight="1">
      <c r="A33" s="20"/>
      <c r="B33" s="20"/>
      <c r="C33" s="20"/>
      <c r="D33" s="20" t="s">
        <v>49</v>
      </c>
      <c r="E33" s="20"/>
      <c r="F33" s="18">
        <f t="shared" si="9"/>
        <v>0</v>
      </c>
      <c r="G33" s="18">
        <f t="shared" si="9"/>
        <v>0</v>
      </c>
      <c r="H33" s="22">
        <v>0</v>
      </c>
      <c r="I33" s="22">
        <f>'鄉庫收支月報表(115年1月)'!I33+'鄉庫收支月報表(115年2月)'!H33</f>
        <v>0</v>
      </c>
      <c r="J33" s="22">
        <v>0</v>
      </c>
      <c r="K33" s="23">
        <f>'鄉庫收支月報表(115年1月)'!K33+J33</f>
        <v>0</v>
      </c>
    </row>
    <row r="34" spans="1:11" ht="19.5" customHeight="1">
      <c r="A34" s="20"/>
      <c r="B34" s="20"/>
      <c r="C34" s="20" t="s">
        <v>50</v>
      </c>
      <c r="D34" s="20"/>
      <c r="E34" s="20"/>
      <c r="F34" s="18">
        <f t="shared" si="9"/>
        <v>0</v>
      </c>
      <c r="G34" s="18">
        <f t="shared" si="9"/>
        <v>0</v>
      </c>
      <c r="H34" s="22">
        <v>0</v>
      </c>
      <c r="I34" s="22">
        <f>'鄉庫收支月報表(115年1月)'!I34+'鄉庫收支月報表(115年2月)'!H34</f>
        <v>0</v>
      </c>
      <c r="J34" s="22">
        <v>0</v>
      </c>
      <c r="K34" s="23">
        <f>'鄉庫收支月報表(115年1月)'!K34+J34</f>
        <v>0</v>
      </c>
    </row>
    <row r="35" spans="1:11" ht="19.5" customHeight="1">
      <c r="A35" s="20"/>
      <c r="B35" s="20"/>
      <c r="C35" s="20" t="s">
        <v>51</v>
      </c>
      <c r="D35" s="20"/>
      <c r="E35" s="20"/>
      <c r="F35" s="18">
        <f t="shared" si="9"/>
        <v>0</v>
      </c>
      <c r="G35" s="18">
        <f t="shared" si="9"/>
        <v>0</v>
      </c>
      <c r="H35" s="22">
        <v>0</v>
      </c>
      <c r="I35" s="22">
        <f>'鄉庫收支月報表(115年1月)'!I35+'鄉庫收支月報表(115年2月)'!H35</f>
        <v>0</v>
      </c>
      <c r="J35" s="22">
        <v>0</v>
      </c>
      <c r="K35" s="23">
        <f>'鄉庫收支月報表(115年1月)'!K35+J35</f>
        <v>0</v>
      </c>
    </row>
    <row r="36" spans="1:11" ht="19.5" customHeight="1">
      <c r="A36" s="20"/>
      <c r="B36" s="20"/>
      <c r="C36" s="20" t="s">
        <v>52</v>
      </c>
      <c r="D36" s="20"/>
      <c r="E36" s="20"/>
      <c r="F36" s="18">
        <f t="shared" si="9"/>
        <v>36876</v>
      </c>
      <c r="G36" s="18">
        <f t="shared" si="9"/>
        <v>207392</v>
      </c>
      <c r="H36" s="22">
        <v>34620</v>
      </c>
      <c r="I36" s="22">
        <f>'鄉庫收支月報表(115年1月)'!I36+'鄉庫收支月報表(115年2月)'!H36</f>
        <v>202880</v>
      </c>
      <c r="J36" s="22">
        <f>1128+1128</f>
        <v>2256</v>
      </c>
      <c r="K36" s="23">
        <f>'鄉庫收支月報表(115年1月)'!K36+J36</f>
        <v>4512</v>
      </c>
    </row>
    <row r="37" spans="1:11" ht="19.5" customHeight="1">
      <c r="A37" s="20"/>
      <c r="B37" s="20" t="s">
        <v>53</v>
      </c>
      <c r="C37" s="20"/>
      <c r="D37" s="20"/>
      <c r="E37" s="20"/>
      <c r="F37" s="18">
        <f t="shared" si="9"/>
        <v>0</v>
      </c>
      <c r="G37" s="18">
        <f t="shared" si="9"/>
        <v>0</v>
      </c>
      <c r="H37" s="18">
        <f>SUM(H38)</f>
        <v>0</v>
      </c>
      <c r="I37" s="18">
        <f t="shared" ref="I37:K37" si="10">SUM(I38)</f>
        <v>0</v>
      </c>
      <c r="J37" s="18">
        <f t="shared" si="10"/>
        <v>0</v>
      </c>
      <c r="K37" s="19">
        <f t="shared" si="10"/>
        <v>0</v>
      </c>
    </row>
    <row r="38" spans="1:11" ht="19.5" customHeight="1">
      <c r="A38" s="20"/>
      <c r="B38" s="20"/>
      <c r="C38" s="20" t="s">
        <v>54</v>
      </c>
      <c r="D38" s="20"/>
      <c r="E38" s="20"/>
      <c r="F38" s="18">
        <f t="shared" si="9"/>
        <v>0</v>
      </c>
      <c r="G38" s="18">
        <f t="shared" si="9"/>
        <v>0</v>
      </c>
      <c r="H38" s="18">
        <f>SUM(H39:H42)</f>
        <v>0</v>
      </c>
      <c r="I38" s="18">
        <f>SUM(I39:I42)</f>
        <v>0</v>
      </c>
      <c r="J38" s="18">
        <f t="shared" ref="J38:K38" si="11">SUM(J39:J42)</f>
        <v>0</v>
      </c>
      <c r="K38" s="19">
        <f t="shared" si="11"/>
        <v>0</v>
      </c>
    </row>
    <row r="39" spans="1:11" ht="19.5" customHeight="1">
      <c r="A39" s="20"/>
      <c r="B39" s="20"/>
      <c r="C39" s="20"/>
      <c r="D39" s="20" t="s">
        <v>55</v>
      </c>
      <c r="E39" s="20"/>
      <c r="F39" s="18">
        <f t="shared" si="9"/>
        <v>0</v>
      </c>
      <c r="G39" s="18">
        <f t="shared" si="9"/>
        <v>0</v>
      </c>
      <c r="H39" s="22">
        <v>0</v>
      </c>
      <c r="I39" s="22">
        <f>'鄉庫收支月報表(115年1月)'!I39+'鄉庫收支月報表(115年2月)'!H39</f>
        <v>0</v>
      </c>
      <c r="J39" s="22">
        <v>0</v>
      </c>
      <c r="K39" s="23">
        <f>'鄉庫收支月報表(115年1月)'!K39+J39</f>
        <v>0</v>
      </c>
    </row>
    <row r="40" spans="1:11" ht="19.5" customHeight="1">
      <c r="A40" s="20"/>
      <c r="B40" s="20"/>
      <c r="C40" s="20"/>
      <c r="D40" s="20" t="s">
        <v>56</v>
      </c>
      <c r="E40" s="20"/>
      <c r="F40" s="18">
        <f t="shared" si="9"/>
        <v>0</v>
      </c>
      <c r="G40" s="18">
        <f t="shared" si="9"/>
        <v>0</v>
      </c>
      <c r="H40" s="22">
        <v>0</v>
      </c>
      <c r="I40" s="22">
        <f>'鄉庫收支月報表(115年1月)'!I40+'鄉庫收支月報表(115年2月)'!H40</f>
        <v>0</v>
      </c>
      <c r="J40" s="22">
        <v>0</v>
      </c>
      <c r="K40" s="23">
        <f>'鄉庫收支月報表(115年1月)'!K40+J40</f>
        <v>0</v>
      </c>
    </row>
    <row r="41" spans="1:11" ht="19.5" customHeight="1">
      <c r="A41" s="20"/>
      <c r="B41" s="20"/>
      <c r="C41" s="20"/>
      <c r="D41" s="20" t="s">
        <v>57</v>
      </c>
      <c r="E41" s="20"/>
      <c r="F41" s="18">
        <f t="shared" si="9"/>
        <v>0</v>
      </c>
      <c r="G41" s="18">
        <f t="shared" si="9"/>
        <v>0</v>
      </c>
      <c r="H41" s="22">
        <v>0</v>
      </c>
      <c r="I41" s="22">
        <f>'鄉庫收支月報表(115年1月)'!I41+'鄉庫收支月報表(115年2月)'!H41</f>
        <v>0</v>
      </c>
      <c r="J41" s="22">
        <v>0</v>
      </c>
      <c r="K41" s="23">
        <f>'鄉庫收支月報表(115年1月)'!K41+J41</f>
        <v>0</v>
      </c>
    </row>
    <row r="42" spans="1:11" ht="19.5" customHeight="1">
      <c r="A42" s="20"/>
      <c r="B42" s="20"/>
      <c r="C42" s="20"/>
      <c r="D42" s="20" t="s">
        <v>42</v>
      </c>
      <c r="E42" s="20"/>
      <c r="F42" s="18">
        <f t="shared" si="9"/>
        <v>0</v>
      </c>
      <c r="G42" s="18">
        <f t="shared" si="9"/>
        <v>0</v>
      </c>
      <c r="H42" s="22"/>
      <c r="I42" s="22">
        <f>'鄉庫收支月報表(115年1月)'!I42+'鄉庫收支月報表(115年2月)'!H42</f>
        <v>0</v>
      </c>
      <c r="J42" s="22">
        <v>0</v>
      </c>
      <c r="K42" s="23">
        <f>'鄉庫收支月報表(115年1月)'!K42+J42</f>
        <v>0</v>
      </c>
    </row>
    <row r="43" spans="1:11" ht="19.5" customHeight="1">
      <c r="A43" s="20"/>
      <c r="B43" s="25" t="s">
        <v>58</v>
      </c>
      <c r="C43" s="20"/>
      <c r="D43" s="20"/>
      <c r="E43" s="20"/>
      <c r="F43" s="18">
        <f>F37+F7</f>
        <v>11378161</v>
      </c>
      <c r="G43" s="18">
        <f t="shared" ref="G43:K43" si="12">G37+G7</f>
        <v>27361463</v>
      </c>
      <c r="H43" s="18">
        <f t="shared" si="12"/>
        <v>11375905</v>
      </c>
      <c r="I43" s="18">
        <f t="shared" si="12"/>
        <v>27356951</v>
      </c>
      <c r="J43" s="18">
        <f t="shared" si="12"/>
        <v>2256</v>
      </c>
      <c r="K43" s="19">
        <f t="shared" si="12"/>
        <v>4512</v>
      </c>
    </row>
    <row r="44" spans="1:11" ht="19.5" customHeight="1">
      <c r="A44" s="20"/>
      <c r="B44" s="20" t="s">
        <v>59</v>
      </c>
      <c r="C44" s="20"/>
      <c r="D44" s="20"/>
      <c r="E44" s="20"/>
      <c r="F44" s="26">
        <v>0</v>
      </c>
      <c r="G44" s="22">
        <f>'鄉庫收支月報表(115年1月)'!G44+F44</f>
        <v>0</v>
      </c>
      <c r="H44" s="27"/>
      <c r="I44" s="28"/>
      <c r="J44" s="28"/>
      <c r="K44" s="29"/>
    </row>
    <row r="45" spans="1:11" ht="19.5" customHeight="1">
      <c r="A45" s="20"/>
      <c r="B45" s="20" t="s">
        <v>60</v>
      </c>
      <c r="C45" s="20"/>
      <c r="D45" s="20"/>
      <c r="E45" s="20"/>
      <c r="F45" s="26">
        <v>0</v>
      </c>
      <c r="G45" s="22">
        <f>'鄉庫收支月報表(115年1月)'!G45+F45</f>
        <v>0</v>
      </c>
      <c r="H45" s="30"/>
      <c r="I45" s="31"/>
      <c r="J45" s="31"/>
      <c r="K45" s="32"/>
    </row>
    <row r="46" spans="1:11" ht="19.5" customHeight="1">
      <c r="A46" s="20"/>
      <c r="B46" s="20" t="s">
        <v>61</v>
      </c>
      <c r="C46" s="20"/>
      <c r="D46" s="20"/>
      <c r="E46" s="20"/>
      <c r="F46" s="26">
        <v>0</v>
      </c>
      <c r="G46" s="22">
        <f>'鄉庫收支月報表(115年1月)'!G46+F46</f>
        <v>0</v>
      </c>
      <c r="H46" s="30"/>
      <c r="I46" s="31"/>
      <c r="J46" s="31"/>
      <c r="K46" s="32"/>
    </row>
    <row r="47" spans="1:11" ht="19.5" customHeight="1">
      <c r="A47" s="20"/>
      <c r="B47" s="20" t="s">
        <v>62</v>
      </c>
      <c r="C47" s="20"/>
      <c r="D47" s="20"/>
      <c r="E47" s="20"/>
      <c r="F47" s="26">
        <v>0</v>
      </c>
      <c r="G47" s="22">
        <f>'鄉庫收支月報表(115年1月)'!G47+F47</f>
        <v>0</v>
      </c>
      <c r="H47" s="33"/>
      <c r="I47" s="31"/>
      <c r="J47" s="31"/>
      <c r="K47" s="32"/>
    </row>
    <row r="48" spans="1:11" ht="19.5" customHeight="1">
      <c r="A48" s="20"/>
      <c r="B48" s="20" t="s">
        <v>63</v>
      </c>
      <c r="C48" s="20"/>
      <c r="D48" s="20"/>
      <c r="E48" s="20"/>
      <c r="F48" s="26">
        <v>0</v>
      </c>
      <c r="G48" s="22">
        <f>'鄉庫收支月報表(115年1月)'!G48+F48</f>
        <v>0</v>
      </c>
      <c r="H48" s="30"/>
      <c r="I48" s="31"/>
      <c r="J48" s="31"/>
      <c r="K48" s="32"/>
    </row>
    <row r="49" spans="1:11" ht="19.5" customHeight="1">
      <c r="A49" s="20" t="s">
        <v>64</v>
      </c>
      <c r="B49" s="20"/>
      <c r="C49" s="20"/>
      <c r="D49" s="20"/>
      <c r="E49" s="20"/>
      <c r="F49" s="26">
        <v>0</v>
      </c>
      <c r="G49" s="22">
        <f>'鄉庫收支月報表(115年1月)'!G49+F49</f>
        <v>0</v>
      </c>
      <c r="H49" s="30"/>
      <c r="I49" s="31"/>
      <c r="J49" s="31"/>
      <c r="K49" s="32"/>
    </row>
    <row r="50" spans="1:11" ht="19.5" customHeight="1">
      <c r="A50" s="20"/>
      <c r="B50" s="20" t="s">
        <v>65</v>
      </c>
      <c r="C50" s="20"/>
      <c r="D50" s="20"/>
      <c r="E50" s="20"/>
      <c r="F50" s="26">
        <v>0</v>
      </c>
      <c r="G50" s="22">
        <f>'鄉庫收支月報表(115年1月)'!G50+F50</f>
        <v>0</v>
      </c>
      <c r="H50" s="30"/>
      <c r="I50" s="31"/>
      <c r="J50" s="31"/>
      <c r="K50" s="32"/>
    </row>
    <row r="51" spans="1:11" ht="19.5" customHeight="1">
      <c r="A51" s="25" t="s">
        <v>66</v>
      </c>
      <c r="B51" s="20"/>
      <c r="C51" s="20"/>
      <c r="D51" s="20"/>
      <c r="E51" s="34"/>
      <c r="F51" s="18">
        <f>SUM(F43:F50)</f>
        <v>11378161</v>
      </c>
      <c r="G51" s="22"/>
      <c r="H51" s="30"/>
      <c r="I51" s="31"/>
      <c r="J51" s="31"/>
      <c r="K51" s="32"/>
    </row>
    <row r="52" spans="1:11" ht="19.5" customHeight="1">
      <c r="A52" s="25" t="s">
        <v>67</v>
      </c>
      <c r="B52" s="20"/>
      <c r="C52" s="20"/>
      <c r="D52" s="20"/>
      <c r="E52" s="35"/>
      <c r="F52" s="22">
        <f>'鄉庫收支月報表(115年1月)'!F128</f>
        <v>485140089</v>
      </c>
      <c r="G52" s="22"/>
      <c r="H52" s="30"/>
      <c r="I52" s="31"/>
      <c r="J52" s="31"/>
      <c r="K52" s="32"/>
    </row>
    <row r="53" spans="1:11" ht="19.5" customHeight="1">
      <c r="A53" s="25" t="s">
        <v>68</v>
      </c>
      <c r="B53" s="20"/>
      <c r="C53" s="20"/>
      <c r="D53" s="20"/>
      <c r="E53" s="35"/>
      <c r="F53" s="18">
        <f>SUM(F51:F52)</f>
        <v>496518250</v>
      </c>
      <c r="G53" s="22"/>
      <c r="H53" s="36"/>
      <c r="I53" s="37"/>
      <c r="J53" s="37"/>
      <c r="K53" s="38"/>
    </row>
    <row r="54" spans="1:11" ht="18.600000000000001" customHeight="1">
      <c r="A54" s="1208" t="s">
        <v>17</v>
      </c>
      <c r="B54" s="1208"/>
      <c r="C54" s="1208"/>
      <c r="D54" s="1208"/>
      <c r="E54" s="1209"/>
      <c r="F54" s="1222" t="s">
        <v>18</v>
      </c>
      <c r="G54" s="1223"/>
      <c r="H54" s="40" t="s">
        <v>19</v>
      </c>
      <c r="I54" s="41" t="s">
        <v>69</v>
      </c>
      <c r="J54" s="40" t="s">
        <v>21</v>
      </c>
      <c r="K54" s="42" t="s">
        <v>70</v>
      </c>
    </row>
    <row r="55" spans="1:11" ht="18.600000000000001" customHeight="1">
      <c r="A55" s="1210"/>
      <c r="B55" s="1210"/>
      <c r="C55" s="1210"/>
      <c r="D55" s="1210"/>
      <c r="E55" s="1211"/>
      <c r="F55" s="43" t="s">
        <v>23</v>
      </c>
      <c r="G55" s="43" t="s">
        <v>24</v>
      </c>
      <c r="H55" s="43" t="s">
        <v>23</v>
      </c>
      <c r="I55" s="43" t="s">
        <v>24</v>
      </c>
      <c r="J55" s="43" t="s">
        <v>23</v>
      </c>
      <c r="K55" s="39" t="s">
        <v>24</v>
      </c>
    </row>
    <row r="56" spans="1:11" ht="19.5" customHeight="1">
      <c r="A56" s="20"/>
      <c r="B56" s="21" t="s">
        <v>71</v>
      </c>
      <c r="C56" s="20"/>
      <c r="D56" s="20"/>
      <c r="E56" s="20"/>
      <c r="F56" s="18">
        <f>H56+J56</f>
        <v>15453625</v>
      </c>
      <c r="G56" s="18">
        <f>I56+K56</f>
        <v>39920998</v>
      </c>
      <c r="H56" s="18">
        <f>H57+H62+H66+H71+H77+H82+H85+H88</f>
        <v>15453625</v>
      </c>
      <c r="I56" s="18">
        <f t="shared" ref="I56:K56" si="13">I57+I62+I66+I71+I77+I82+I85+I88</f>
        <v>39920998</v>
      </c>
      <c r="J56" s="18">
        <f t="shared" si="13"/>
        <v>0</v>
      </c>
      <c r="K56" s="19">
        <f t="shared" si="13"/>
        <v>0</v>
      </c>
    </row>
    <row r="57" spans="1:11" ht="19.5" customHeight="1">
      <c r="A57" s="20"/>
      <c r="B57" s="20"/>
      <c r="C57" s="21" t="s">
        <v>72</v>
      </c>
      <c r="D57" s="20"/>
      <c r="E57" s="20"/>
      <c r="F57" s="18">
        <f t="shared" ref="F57:G79" si="14">H57+J57</f>
        <v>10228294</v>
      </c>
      <c r="G57" s="18">
        <f t="shared" si="14"/>
        <v>16757196</v>
      </c>
      <c r="H57" s="18">
        <f>SUM(H58:H61)</f>
        <v>10228294</v>
      </c>
      <c r="I57" s="18">
        <f t="shared" ref="I57:K57" si="15">SUM(I58:I61)</f>
        <v>16757196</v>
      </c>
      <c r="J57" s="18">
        <f t="shared" si="15"/>
        <v>0</v>
      </c>
      <c r="K57" s="19">
        <f t="shared" si="15"/>
        <v>0</v>
      </c>
    </row>
    <row r="58" spans="1:11" ht="19.5" customHeight="1">
      <c r="A58" s="20"/>
      <c r="B58" s="20"/>
      <c r="C58" s="21"/>
      <c r="D58" s="20" t="s">
        <v>73</v>
      </c>
      <c r="E58" s="20"/>
      <c r="F58" s="18">
        <f t="shared" si="14"/>
        <v>2666598</v>
      </c>
      <c r="G58" s="18">
        <f t="shared" si="14"/>
        <v>7100951</v>
      </c>
      <c r="H58" s="22">
        <v>2666598</v>
      </c>
      <c r="I58" s="22">
        <f>'鄉庫收支月報表(115年1月)'!I58+'鄉庫收支月報表(115年2月)'!H58</f>
        <v>7100951</v>
      </c>
      <c r="J58" s="22">
        <v>0</v>
      </c>
      <c r="K58" s="23">
        <f>'鄉庫收支月報表(115年1月)'!K58+J58</f>
        <v>0</v>
      </c>
    </row>
    <row r="59" spans="1:11" ht="19.5" customHeight="1">
      <c r="A59" s="20"/>
      <c r="B59" s="20"/>
      <c r="C59" s="21"/>
      <c r="D59" s="20" t="s">
        <v>74</v>
      </c>
      <c r="E59" s="20"/>
      <c r="F59" s="18">
        <f t="shared" si="14"/>
        <v>2353109</v>
      </c>
      <c r="G59" s="18">
        <f t="shared" si="14"/>
        <v>3012287</v>
      </c>
      <c r="H59" s="22">
        <v>2353109</v>
      </c>
      <c r="I59" s="22">
        <f>'鄉庫收支月報表(115年1月)'!I59+'鄉庫收支月報表(115年2月)'!H59</f>
        <v>3012287</v>
      </c>
      <c r="J59" s="22">
        <v>0</v>
      </c>
      <c r="K59" s="23">
        <f>'鄉庫收支月報表(115年1月)'!K59+J59</f>
        <v>0</v>
      </c>
    </row>
    <row r="60" spans="1:11" ht="19.5" customHeight="1">
      <c r="A60" s="20"/>
      <c r="B60" s="20"/>
      <c r="C60" s="21"/>
      <c r="D60" s="20" t="s">
        <v>75</v>
      </c>
      <c r="E60" s="20"/>
      <c r="F60" s="18">
        <f t="shared" si="14"/>
        <v>5165117</v>
      </c>
      <c r="G60" s="18">
        <f t="shared" si="14"/>
        <v>6588398</v>
      </c>
      <c r="H60" s="22">
        <v>5165117</v>
      </c>
      <c r="I60" s="22">
        <f>'鄉庫收支月報表(115年1月)'!I60+'鄉庫收支月報表(115年2月)'!H60</f>
        <v>6588398</v>
      </c>
      <c r="J60" s="22">
        <v>0</v>
      </c>
      <c r="K60" s="23">
        <f>'鄉庫收支月報表(115年1月)'!K60+J60</f>
        <v>0</v>
      </c>
    </row>
    <row r="61" spans="1:11" ht="19.5" customHeight="1">
      <c r="A61" s="20"/>
      <c r="B61" s="20"/>
      <c r="C61" s="21"/>
      <c r="D61" s="20" t="s">
        <v>76</v>
      </c>
      <c r="E61" s="20"/>
      <c r="F61" s="18">
        <f t="shared" si="14"/>
        <v>43470</v>
      </c>
      <c r="G61" s="18">
        <f t="shared" si="14"/>
        <v>55560</v>
      </c>
      <c r="H61" s="22">
        <v>43470</v>
      </c>
      <c r="I61" s="22">
        <f>'鄉庫收支月報表(115年1月)'!I61+'鄉庫收支月報表(115年2月)'!H61</f>
        <v>55560</v>
      </c>
      <c r="J61" s="22">
        <v>0</v>
      </c>
      <c r="K61" s="23">
        <f>'鄉庫收支月報表(115年1月)'!K61+J61</f>
        <v>0</v>
      </c>
    </row>
    <row r="62" spans="1:11" ht="19.5" customHeight="1">
      <c r="A62" s="20"/>
      <c r="B62" s="20"/>
      <c r="C62" s="21" t="s">
        <v>77</v>
      </c>
      <c r="D62" s="20"/>
      <c r="E62" s="20"/>
      <c r="F62" s="18">
        <f t="shared" si="14"/>
        <v>318465</v>
      </c>
      <c r="G62" s="18">
        <f t="shared" si="14"/>
        <v>386259</v>
      </c>
      <c r="H62" s="18">
        <f>SUM(H63:H65)</f>
        <v>318465</v>
      </c>
      <c r="I62" s="18">
        <f t="shared" ref="I62:K62" si="16">SUM(I63:I65)</f>
        <v>386259</v>
      </c>
      <c r="J62" s="18">
        <f t="shared" si="16"/>
        <v>0</v>
      </c>
      <c r="K62" s="19">
        <f t="shared" si="16"/>
        <v>0</v>
      </c>
    </row>
    <row r="63" spans="1:11" ht="19.5" customHeight="1">
      <c r="A63" s="20"/>
      <c r="B63" s="20"/>
      <c r="C63" s="21"/>
      <c r="D63" s="20" t="s">
        <v>78</v>
      </c>
      <c r="E63" s="20"/>
      <c r="F63" s="18">
        <f t="shared" si="14"/>
        <v>0</v>
      </c>
      <c r="G63" s="18">
        <f t="shared" si="14"/>
        <v>0</v>
      </c>
      <c r="H63" s="22">
        <v>0</v>
      </c>
      <c r="I63" s="22">
        <f>'鄉庫收支月報表(115年1月)'!I63+'鄉庫收支月報表(115年2月)'!H63</f>
        <v>0</v>
      </c>
      <c r="J63" s="22">
        <v>0</v>
      </c>
      <c r="K63" s="23">
        <f>'鄉庫收支月報表(115年1月)'!K63+J63</f>
        <v>0</v>
      </c>
    </row>
    <row r="64" spans="1:11" ht="19.5" customHeight="1">
      <c r="A64" s="20"/>
      <c r="B64" s="20"/>
      <c r="C64" s="21"/>
      <c r="D64" s="20" t="s">
        <v>79</v>
      </c>
      <c r="E64" s="20"/>
      <c r="F64" s="18">
        <f t="shared" si="14"/>
        <v>0</v>
      </c>
      <c r="G64" s="18">
        <f t="shared" si="14"/>
        <v>0</v>
      </c>
      <c r="H64" s="22">
        <v>0</v>
      </c>
      <c r="I64" s="22">
        <f>'鄉庫收支月報表(115年1月)'!I64+'鄉庫收支月報表(115年2月)'!H64</f>
        <v>0</v>
      </c>
      <c r="J64" s="22">
        <v>0</v>
      </c>
      <c r="K64" s="23">
        <f>'鄉庫收支月報表(115年1月)'!K64+J64</f>
        <v>0</v>
      </c>
    </row>
    <row r="65" spans="1:13" ht="19.5" customHeight="1">
      <c r="A65" s="20"/>
      <c r="B65" s="20"/>
      <c r="C65" s="21"/>
      <c r="D65" s="20" t="s">
        <v>80</v>
      </c>
      <c r="E65" s="20"/>
      <c r="F65" s="18">
        <f t="shared" si="14"/>
        <v>318465</v>
      </c>
      <c r="G65" s="18">
        <f t="shared" si="14"/>
        <v>386259</v>
      </c>
      <c r="H65" s="22">
        <v>318465</v>
      </c>
      <c r="I65" s="22">
        <f>'鄉庫收支月報表(115年1月)'!I65+'鄉庫收支月報表(115年2月)'!H65</f>
        <v>386259</v>
      </c>
      <c r="J65" s="22">
        <v>0</v>
      </c>
      <c r="K65" s="23">
        <f>'鄉庫收支月報表(115年1月)'!K65+J65</f>
        <v>0</v>
      </c>
    </row>
    <row r="66" spans="1:13" ht="19.5" customHeight="1">
      <c r="A66" s="20"/>
      <c r="B66" s="20"/>
      <c r="C66" s="21" t="s">
        <v>81</v>
      </c>
      <c r="D66" s="20"/>
      <c r="E66" s="20"/>
      <c r="F66" s="18">
        <f t="shared" si="14"/>
        <v>1468141</v>
      </c>
      <c r="G66" s="18">
        <f t="shared" si="14"/>
        <v>2066754</v>
      </c>
      <c r="H66" s="18">
        <f>SUM(H67:H70)</f>
        <v>1468141</v>
      </c>
      <c r="I66" s="18">
        <f t="shared" ref="I66:K66" si="17">SUM(I67:I70)</f>
        <v>2066754</v>
      </c>
      <c r="J66" s="18">
        <f t="shared" si="17"/>
        <v>0</v>
      </c>
      <c r="K66" s="19">
        <f t="shared" si="17"/>
        <v>0</v>
      </c>
    </row>
    <row r="67" spans="1:13" ht="19.5" customHeight="1">
      <c r="A67" s="20"/>
      <c r="B67" s="20"/>
      <c r="C67" s="21"/>
      <c r="D67" s="20" t="s">
        <v>82</v>
      </c>
      <c r="E67" s="20"/>
      <c r="F67" s="18">
        <f t="shared" si="14"/>
        <v>691068</v>
      </c>
      <c r="G67" s="18">
        <f t="shared" si="14"/>
        <v>1152303</v>
      </c>
      <c r="H67" s="22">
        <v>691068</v>
      </c>
      <c r="I67" s="22">
        <f>'鄉庫收支月報表(115年1月)'!I67+'鄉庫收支月報表(115年2月)'!H67</f>
        <v>1152303</v>
      </c>
      <c r="J67" s="22">
        <v>0</v>
      </c>
      <c r="K67" s="23">
        <f>'鄉庫收支月報表(115年1月)'!K67+J67</f>
        <v>0</v>
      </c>
    </row>
    <row r="68" spans="1:13" ht="19.5" customHeight="1">
      <c r="A68" s="20"/>
      <c r="B68" s="20"/>
      <c r="C68" s="21"/>
      <c r="D68" s="20" t="s">
        <v>83</v>
      </c>
      <c r="E68" s="20"/>
      <c r="F68" s="18">
        <f t="shared" si="14"/>
        <v>0</v>
      </c>
      <c r="G68" s="18">
        <f t="shared" si="14"/>
        <v>0</v>
      </c>
      <c r="H68" s="22">
        <v>0</v>
      </c>
      <c r="I68" s="22">
        <f>'鄉庫收支月報表(115年1月)'!I68+'鄉庫收支月報表(115年2月)'!H68</f>
        <v>0</v>
      </c>
      <c r="J68" s="22">
        <v>0</v>
      </c>
      <c r="K68" s="23">
        <f>'鄉庫收支月報表(115年1月)'!K68+J68</f>
        <v>0</v>
      </c>
    </row>
    <row r="69" spans="1:13" ht="19.5" customHeight="1">
      <c r="A69" s="20"/>
      <c r="B69" s="20"/>
      <c r="C69" s="21"/>
      <c r="D69" s="20" t="s">
        <v>84</v>
      </c>
      <c r="E69" s="20"/>
      <c r="F69" s="18">
        <f t="shared" si="14"/>
        <v>0</v>
      </c>
      <c r="G69" s="18">
        <f t="shared" si="14"/>
        <v>0</v>
      </c>
      <c r="H69" s="22">
        <v>0</v>
      </c>
      <c r="I69" s="22">
        <f>'鄉庫收支月報表(115年1月)'!I69+'鄉庫收支月報表(115年2月)'!H69</f>
        <v>0</v>
      </c>
      <c r="J69" s="22">
        <v>0</v>
      </c>
      <c r="K69" s="23">
        <f>'鄉庫收支月報表(115年1月)'!K69+J69</f>
        <v>0</v>
      </c>
    </row>
    <row r="70" spans="1:13" ht="19.5" customHeight="1">
      <c r="A70" s="20"/>
      <c r="B70" s="20"/>
      <c r="C70" s="21"/>
      <c r="D70" s="20" t="s">
        <v>85</v>
      </c>
      <c r="E70" s="20"/>
      <c r="F70" s="18">
        <f t="shared" si="14"/>
        <v>777073</v>
      </c>
      <c r="G70" s="18">
        <f t="shared" si="14"/>
        <v>914451</v>
      </c>
      <c r="H70" s="22">
        <v>777073</v>
      </c>
      <c r="I70" s="22">
        <f>'鄉庫收支月報表(115年1月)'!I70+'鄉庫收支月報表(115年2月)'!H70</f>
        <v>914451</v>
      </c>
      <c r="J70" s="22">
        <v>0</v>
      </c>
      <c r="K70" s="23">
        <f>'鄉庫收支月報表(115年1月)'!K70+J70</f>
        <v>0</v>
      </c>
    </row>
    <row r="71" spans="1:13" ht="19.5" customHeight="1">
      <c r="A71" s="20"/>
      <c r="B71" s="20"/>
      <c r="C71" s="21" t="s">
        <v>86</v>
      </c>
      <c r="D71" s="20"/>
      <c r="E71" s="20"/>
      <c r="F71" s="18">
        <f t="shared" si="14"/>
        <v>1248850</v>
      </c>
      <c r="G71" s="18">
        <f t="shared" si="14"/>
        <v>1767236</v>
      </c>
      <c r="H71" s="18">
        <f>SUM(H72:H76)</f>
        <v>1248850</v>
      </c>
      <c r="I71" s="18">
        <f t="shared" ref="I71:K71" si="18">SUM(I72:I76)</f>
        <v>1767236</v>
      </c>
      <c r="J71" s="18">
        <f t="shared" si="18"/>
        <v>0</v>
      </c>
      <c r="K71" s="19">
        <f t="shared" si="18"/>
        <v>0</v>
      </c>
    </row>
    <row r="72" spans="1:13" ht="19.5" customHeight="1">
      <c r="A72" s="20"/>
      <c r="B72" s="20"/>
      <c r="C72" s="21"/>
      <c r="D72" s="20" t="s">
        <v>87</v>
      </c>
      <c r="E72" s="20"/>
      <c r="F72" s="18">
        <f t="shared" si="14"/>
        <v>89133</v>
      </c>
      <c r="G72" s="18">
        <f t="shared" si="14"/>
        <v>89133</v>
      </c>
      <c r="H72" s="22">
        <v>89133</v>
      </c>
      <c r="I72" s="22">
        <f>'鄉庫收支月報表(115年1月)'!I72+'鄉庫收支月報表(115年2月)'!H72</f>
        <v>89133</v>
      </c>
      <c r="J72" s="22">
        <v>0</v>
      </c>
      <c r="K72" s="23">
        <f>'鄉庫收支月報表(115年1月)'!K72+J72</f>
        <v>0</v>
      </c>
    </row>
    <row r="73" spans="1:13" ht="19.5" customHeight="1">
      <c r="A73" s="20"/>
      <c r="B73" s="20"/>
      <c r="C73" s="21"/>
      <c r="D73" s="20" t="s">
        <v>88</v>
      </c>
      <c r="E73" s="20"/>
      <c r="F73" s="18">
        <f t="shared" si="14"/>
        <v>0</v>
      </c>
      <c r="G73" s="18">
        <f t="shared" si="14"/>
        <v>0</v>
      </c>
      <c r="H73" s="22">
        <v>0</v>
      </c>
      <c r="I73" s="22">
        <f>'鄉庫收支月報表(115年1月)'!I73+'鄉庫收支月報表(115年2月)'!H73</f>
        <v>0</v>
      </c>
      <c r="J73" s="22">
        <v>0</v>
      </c>
      <c r="K73" s="23">
        <f>'鄉庫收支月報表(115年1月)'!K73+J73</f>
        <v>0</v>
      </c>
    </row>
    <row r="74" spans="1:13" ht="19.5" customHeight="1">
      <c r="A74" s="20"/>
      <c r="B74" s="20"/>
      <c r="C74" s="21"/>
      <c r="D74" s="20" t="s">
        <v>89</v>
      </c>
      <c r="E74" s="20"/>
      <c r="F74" s="18">
        <f t="shared" si="14"/>
        <v>1159717</v>
      </c>
      <c r="G74" s="18">
        <f t="shared" si="14"/>
        <v>1678103</v>
      </c>
      <c r="H74" s="22">
        <v>1159717</v>
      </c>
      <c r="I74" s="22">
        <f>'鄉庫收支月報表(115年1月)'!I74+'鄉庫收支月報表(115年2月)'!H74</f>
        <v>1678103</v>
      </c>
      <c r="J74" s="22">
        <v>0</v>
      </c>
      <c r="K74" s="23">
        <f>'鄉庫收支月報表(115年1月)'!K74+J74</f>
        <v>0</v>
      </c>
    </row>
    <row r="75" spans="1:13" ht="19.5" customHeight="1">
      <c r="A75" s="20"/>
      <c r="B75" s="20"/>
      <c r="C75" s="21"/>
      <c r="D75" s="20" t="s">
        <v>90</v>
      </c>
      <c r="E75" s="20"/>
      <c r="F75" s="18">
        <f t="shared" si="14"/>
        <v>0</v>
      </c>
      <c r="G75" s="18">
        <f t="shared" si="14"/>
        <v>0</v>
      </c>
      <c r="H75" s="22">
        <v>0</v>
      </c>
      <c r="I75" s="22">
        <f>'鄉庫收支月報表(115年1月)'!I75+'鄉庫收支月報表(115年2月)'!H75</f>
        <v>0</v>
      </c>
      <c r="J75" s="22">
        <v>0</v>
      </c>
      <c r="K75" s="23">
        <f>'鄉庫收支月報表(115年1月)'!K75+J75</f>
        <v>0</v>
      </c>
    </row>
    <row r="76" spans="1:13" ht="19.5" customHeight="1">
      <c r="A76" s="20"/>
      <c r="B76" s="20"/>
      <c r="C76" s="21"/>
      <c r="D76" s="20" t="s">
        <v>91</v>
      </c>
      <c r="E76" s="20"/>
      <c r="F76" s="18">
        <f t="shared" si="14"/>
        <v>0</v>
      </c>
      <c r="G76" s="18">
        <f t="shared" si="14"/>
        <v>0</v>
      </c>
      <c r="H76" s="22">
        <v>0</v>
      </c>
      <c r="I76" s="22">
        <f>'鄉庫收支月報表(115年1月)'!I76+'鄉庫收支月報表(115年2月)'!H76</f>
        <v>0</v>
      </c>
      <c r="J76" s="22">
        <v>0</v>
      </c>
      <c r="K76" s="23">
        <f>'鄉庫收支月報表(115年1月)'!K76+J76</f>
        <v>0</v>
      </c>
    </row>
    <row r="77" spans="1:13" ht="19.5" customHeight="1">
      <c r="A77" s="20"/>
      <c r="B77" s="20"/>
      <c r="C77" s="20" t="s">
        <v>92</v>
      </c>
      <c r="D77" s="20"/>
      <c r="E77" s="20"/>
      <c r="F77" s="18">
        <f t="shared" si="14"/>
        <v>1893480</v>
      </c>
      <c r="G77" s="18">
        <f t="shared" si="14"/>
        <v>18350763</v>
      </c>
      <c r="H77" s="18">
        <f>SUM(H78:H79)</f>
        <v>1893480</v>
      </c>
      <c r="I77" s="18">
        <f t="shared" ref="I77:K77" si="19">SUM(I78:I79)</f>
        <v>18350763</v>
      </c>
      <c r="J77" s="18">
        <f t="shared" si="19"/>
        <v>0</v>
      </c>
      <c r="K77" s="19">
        <f t="shared" si="19"/>
        <v>0</v>
      </c>
    </row>
    <row r="78" spans="1:13" ht="19.5" customHeight="1">
      <c r="A78" s="20"/>
      <c r="B78" s="20"/>
      <c r="C78" s="20"/>
      <c r="D78" s="20" t="s">
        <v>93</v>
      </c>
      <c r="E78" s="20"/>
      <c r="F78" s="18">
        <f t="shared" si="14"/>
        <v>5000</v>
      </c>
      <c r="G78" s="18">
        <f t="shared" si="14"/>
        <v>5000</v>
      </c>
      <c r="H78" s="22">
        <v>5000</v>
      </c>
      <c r="I78" s="22">
        <f>'鄉庫收支月報表(115年1月)'!I78+'鄉庫收支月報表(115年2月)'!H78</f>
        <v>5000</v>
      </c>
      <c r="J78" s="22">
        <v>0</v>
      </c>
      <c r="K78" s="23">
        <f>'鄉庫收支月報表(115年1月)'!K78+J78</f>
        <v>0</v>
      </c>
    </row>
    <row r="79" spans="1:13" ht="19.5" customHeight="1">
      <c r="A79" s="20"/>
      <c r="B79" s="20"/>
      <c r="C79" s="20"/>
      <c r="D79" s="20" t="s">
        <v>94</v>
      </c>
      <c r="E79" s="20"/>
      <c r="F79" s="18">
        <f t="shared" si="14"/>
        <v>1888480</v>
      </c>
      <c r="G79" s="18">
        <f t="shared" si="14"/>
        <v>18345763</v>
      </c>
      <c r="H79" s="22">
        <v>1888480</v>
      </c>
      <c r="I79" s="22">
        <f>'鄉庫收支月報表(115年1月)'!I79+'鄉庫收支月報表(115年2月)'!H79</f>
        <v>18345763</v>
      </c>
      <c r="J79" s="22">
        <v>0</v>
      </c>
      <c r="K79" s="23">
        <f>'鄉庫收支月報表(115年1月)'!K79+J79</f>
        <v>0</v>
      </c>
    </row>
    <row r="80" spans="1:13" ht="23.25" customHeight="1">
      <c r="A80" s="1208" t="s">
        <v>17</v>
      </c>
      <c r="B80" s="1208"/>
      <c r="C80" s="1208"/>
      <c r="D80" s="1208"/>
      <c r="E80" s="1209"/>
      <c r="F80" s="1222" t="s">
        <v>18</v>
      </c>
      <c r="G80" s="1223"/>
      <c r="H80" s="40" t="s">
        <v>19</v>
      </c>
      <c r="I80" s="41" t="s">
        <v>69</v>
      </c>
      <c r="J80" s="40" t="s">
        <v>21</v>
      </c>
      <c r="K80" s="42" t="s">
        <v>70</v>
      </c>
      <c r="L80" s="1"/>
      <c r="M80" s="44"/>
    </row>
    <row r="81" spans="1:13" ht="23.25" customHeight="1">
      <c r="A81" s="1210"/>
      <c r="B81" s="1210"/>
      <c r="C81" s="1210"/>
      <c r="D81" s="1210"/>
      <c r="E81" s="1211"/>
      <c r="F81" s="43" t="s">
        <v>23</v>
      </c>
      <c r="G81" s="43" t="s">
        <v>24</v>
      </c>
      <c r="H81" s="43" t="s">
        <v>23</v>
      </c>
      <c r="I81" s="43" t="s">
        <v>24</v>
      </c>
      <c r="J81" s="43" t="s">
        <v>23</v>
      </c>
      <c r="K81" s="39" t="s">
        <v>24</v>
      </c>
      <c r="L81" s="1"/>
      <c r="M81" s="45"/>
    </row>
    <row r="82" spans="1:13" ht="19.5" customHeight="1">
      <c r="A82" s="20"/>
      <c r="B82" s="20"/>
      <c r="C82" s="20" t="s">
        <v>95</v>
      </c>
      <c r="D82" s="20"/>
      <c r="E82" s="20"/>
      <c r="F82" s="18">
        <f>H82+J82</f>
        <v>296395</v>
      </c>
      <c r="G82" s="18">
        <f>I82+K82</f>
        <v>592790</v>
      </c>
      <c r="H82" s="18">
        <f>SUM(H83:H84)</f>
        <v>296395</v>
      </c>
      <c r="I82" s="18">
        <f t="shared" ref="I82:K82" si="20">SUM(I83:I84)</f>
        <v>592790</v>
      </c>
      <c r="J82" s="18">
        <f t="shared" si="20"/>
        <v>0</v>
      </c>
      <c r="K82" s="19">
        <f t="shared" si="20"/>
        <v>0</v>
      </c>
    </row>
    <row r="83" spans="1:13" ht="19.5" customHeight="1">
      <c r="A83" s="20"/>
      <c r="B83" s="20"/>
      <c r="C83" s="20"/>
      <c r="D83" s="20" t="s">
        <v>96</v>
      </c>
      <c r="E83" s="20"/>
      <c r="F83" s="18">
        <f t="shared" ref="F83:G98" si="21">H83+J83</f>
        <v>296395</v>
      </c>
      <c r="G83" s="18">
        <f t="shared" si="21"/>
        <v>592790</v>
      </c>
      <c r="H83" s="22">
        <v>296395</v>
      </c>
      <c r="I83" s="22">
        <f>'鄉庫收支月報表(115年1月)'!I83+'鄉庫收支月報表(115年2月)'!H83</f>
        <v>592790</v>
      </c>
      <c r="J83" s="22">
        <v>0</v>
      </c>
      <c r="K83" s="23">
        <f>'鄉庫收支月報表(115年1月)'!K83+J83</f>
        <v>0</v>
      </c>
    </row>
    <row r="84" spans="1:13" ht="19.5" customHeight="1">
      <c r="A84" s="20"/>
      <c r="B84" s="20"/>
      <c r="C84" s="20"/>
      <c r="D84" s="20" t="s">
        <v>97</v>
      </c>
      <c r="E84" s="20"/>
      <c r="F84" s="18">
        <f t="shared" si="21"/>
        <v>0</v>
      </c>
      <c r="G84" s="18">
        <f t="shared" si="21"/>
        <v>0</v>
      </c>
      <c r="H84" s="22">
        <v>0</v>
      </c>
      <c r="I84" s="22">
        <f>'鄉庫收支月報表(115年1月)'!I84+'鄉庫收支月報表(115年2月)'!H84</f>
        <v>0</v>
      </c>
      <c r="J84" s="22">
        <v>0</v>
      </c>
      <c r="K84" s="23">
        <f>'鄉庫收支月報表(115年1月)'!K84+J84</f>
        <v>0</v>
      </c>
    </row>
    <row r="85" spans="1:13" ht="19.5" customHeight="1">
      <c r="A85" s="20"/>
      <c r="B85" s="20"/>
      <c r="C85" s="20" t="s">
        <v>98</v>
      </c>
      <c r="D85" s="20"/>
      <c r="E85" s="20"/>
      <c r="F85" s="18">
        <f t="shared" si="21"/>
        <v>0</v>
      </c>
      <c r="G85" s="18">
        <f t="shared" si="21"/>
        <v>0</v>
      </c>
      <c r="H85" s="18">
        <f>SUM(H86:H87)</f>
        <v>0</v>
      </c>
      <c r="I85" s="18">
        <f t="shared" ref="I85:K85" si="22">SUM(I86:I87)</f>
        <v>0</v>
      </c>
      <c r="J85" s="18">
        <f t="shared" si="22"/>
        <v>0</v>
      </c>
      <c r="K85" s="19">
        <f t="shared" si="22"/>
        <v>0</v>
      </c>
    </row>
    <row r="86" spans="1:13" ht="19.5" customHeight="1">
      <c r="A86" s="20"/>
      <c r="B86" s="20"/>
      <c r="C86" s="20"/>
      <c r="D86" s="20" t="s">
        <v>99</v>
      </c>
      <c r="E86" s="20"/>
      <c r="F86" s="18">
        <f t="shared" si="21"/>
        <v>0</v>
      </c>
      <c r="G86" s="18">
        <f t="shared" si="21"/>
        <v>0</v>
      </c>
      <c r="H86" s="22">
        <v>0</v>
      </c>
      <c r="I86" s="22">
        <f>'鄉庫收支月報表(115年1月)'!I86+'鄉庫收支月報表(115年2月)'!H86</f>
        <v>0</v>
      </c>
      <c r="J86" s="22">
        <v>0</v>
      </c>
      <c r="K86" s="23">
        <f>'鄉庫收支月報表(115年1月)'!K86+J86</f>
        <v>0</v>
      </c>
    </row>
    <row r="87" spans="1:13" ht="19.5" customHeight="1">
      <c r="A87" s="20"/>
      <c r="B87" s="20"/>
      <c r="C87" s="20"/>
      <c r="D87" s="20" t="s">
        <v>100</v>
      </c>
      <c r="E87" s="20"/>
      <c r="F87" s="18">
        <f t="shared" si="21"/>
        <v>0</v>
      </c>
      <c r="G87" s="18">
        <f t="shared" si="21"/>
        <v>0</v>
      </c>
      <c r="H87" s="22">
        <v>0</v>
      </c>
      <c r="I87" s="22">
        <f>'鄉庫收支月報表(115年1月)'!I87+'鄉庫收支月報表(115年2月)'!H87</f>
        <v>0</v>
      </c>
      <c r="J87" s="22">
        <v>0</v>
      </c>
      <c r="K87" s="23">
        <f>'鄉庫收支月報表(115年1月)'!K87+J87</f>
        <v>0</v>
      </c>
    </row>
    <row r="88" spans="1:13" ht="19.5" customHeight="1">
      <c r="A88" s="20"/>
      <c r="B88" s="20"/>
      <c r="C88" s="20" t="s">
        <v>101</v>
      </c>
      <c r="D88" s="20"/>
      <c r="E88" s="20"/>
      <c r="F88" s="18">
        <f t="shared" si="21"/>
        <v>0</v>
      </c>
      <c r="G88" s="18">
        <f t="shared" si="21"/>
        <v>0</v>
      </c>
      <c r="H88" s="18">
        <f>SUM(H89:H90)</f>
        <v>0</v>
      </c>
      <c r="I88" s="18">
        <f t="shared" ref="I88:K88" si="23">SUM(I89:I90)</f>
        <v>0</v>
      </c>
      <c r="J88" s="18">
        <f t="shared" si="23"/>
        <v>0</v>
      </c>
      <c r="K88" s="19">
        <f t="shared" si="23"/>
        <v>0</v>
      </c>
    </row>
    <row r="89" spans="1:13" ht="19.5" customHeight="1">
      <c r="A89" s="20"/>
      <c r="B89" s="20"/>
      <c r="C89" s="20"/>
      <c r="D89" s="20" t="s">
        <v>102</v>
      </c>
      <c r="E89" s="20"/>
      <c r="F89" s="18">
        <f t="shared" si="21"/>
        <v>0</v>
      </c>
      <c r="G89" s="18">
        <f t="shared" si="21"/>
        <v>0</v>
      </c>
      <c r="H89" s="22">
        <v>0</v>
      </c>
      <c r="I89" s="22">
        <f>'鄉庫收支月報表(115年1月)'!I89+'鄉庫收支月報表(115年2月)'!H89</f>
        <v>0</v>
      </c>
      <c r="J89" s="22">
        <v>0</v>
      </c>
      <c r="K89" s="23">
        <f>'鄉庫收支月報表(115年1月)'!K89+J89</f>
        <v>0</v>
      </c>
    </row>
    <row r="90" spans="1:13" ht="19.5" customHeight="1">
      <c r="A90" s="20"/>
      <c r="B90" s="20"/>
      <c r="C90" s="20" t="s">
        <v>15</v>
      </c>
      <c r="D90" s="20" t="s">
        <v>103</v>
      </c>
      <c r="E90" s="20"/>
      <c r="F90" s="18">
        <f t="shared" si="21"/>
        <v>0</v>
      </c>
      <c r="G90" s="18">
        <f t="shared" si="21"/>
        <v>0</v>
      </c>
      <c r="H90" s="22">
        <v>0</v>
      </c>
      <c r="I90" s="22">
        <f>'鄉庫收支月報表(115年1月)'!I90+'鄉庫收支月報表(115年2月)'!H90</f>
        <v>0</v>
      </c>
      <c r="J90" s="22">
        <v>0</v>
      </c>
      <c r="K90" s="23">
        <f>'鄉庫收支月報表(115年1月)'!K90+J90</f>
        <v>0</v>
      </c>
    </row>
    <row r="91" spans="1:13" ht="19.5" customHeight="1">
      <c r="A91" s="20"/>
      <c r="B91" s="21" t="s">
        <v>53</v>
      </c>
      <c r="C91" s="20"/>
      <c r="D91" s="20"/>
      <c r="E91" s="20"/>
      <c r="F91" s="18">
        <f t="shared" si="21"/>
        <v>15179530</v>
      </c>
      <c r="G91" s="18">
        <f t="shared" si="21"/>
        <v>15209339</v>
      </c>
      <c r="H91" s="18">
        <f>H92+H97+H101+H108+H114+H117</f>
        <v>4153650</v>
      </c>
      <c r="I91" s="18">
        <f t="shared" ref="I91:K91" si="24">I92+I97+I101+I108+I114+I117</f>
        <v>4176438</v>
      </c>
      <c r="J91" s="18">
        <f t="shared" si="24"/>
        <v>11025880</v>
      </c>
      <c r="K91" s="19">
        <f t="shared" si="24"/>
        <v>11032901</v>
      </c>
    </row>
    <row r="92" spans="1:13" ht="19.5" customHeight="1">
      <c r="A92" s="20"/>
      <c r="B92" s="20"/>
      <c r="C92" s="21" t="s">
        <v>72</v>
      </c>
      <c r="D92" s="20"/>
      <c r="E92" s="20"/>
      <c r="F92" s="18">
        <f t="shared" si="21"/>
        <v>96450</v>
      </c>
      <c r="G92" s="18">
        <f t="shared" si="21"/>
        <v>99493</v>
      </c>
      <c r="H92" s="18">
        <f>SUM(H93:H96)</f>
        <v>96400</v>
      </c>
      <c r="I92" s="18">
        <f t="shared" ref="I92:K92" si="25">SUM(I93:I96)</f>
        <v>96400</v>
      </c>
      <c r="J92" s="18">
        <f t="shared" si="25"/>
        <v>50</v>
      </c>
      <c r="K92" s="19">
        <f t="shared" si="25"/>
        <v>3093</v>
      </c>
    </row>
    <row r="93" spans="1:13" ht="19.5" customHeight="1">
      <c r="A93" s="20"/>
      <c r="B93" s="20"/>
      <c r="C93" s="21"/>
      <c r="D93" s="20" t="s">
        <v>73</v>
      </c>
      <c r="E93" s="20"/>
      <c r="F93" s="18">
        <f t="shared" si="21"/>
        <v>67200</v>
      </c>
      <c r="G93" s="18">
        <f t="shared" si="21"/>
        <v>67200</v>
      </c>
      <c r="H93" s="22">
        <v>67200</v>
      </c>
      <c r="I93" s="22">
        <f>'鄉庫收支月報表(115年1月)'!I93+'鄉庫收支月報表(115年2月)'!H93</f>
        <v>67200</v>
      </c>
      <c r="J93" s="22">
        <v>0</v>
      </c>
      <c r="K93" s="23">
        <f>'鄉庫收支月報表(115年1月)'!K93+J93</f>
        <v>0</v>
      </c>
    </row>
    <row r="94" spans="1:13" ht="19.5" customHeight="1">
      <c r="A94" s="20"/>
      <c r="B94" s="20"/>
      <c r="C94" s="21"/>
      <c r="D94" s="20" t="s">
        <v>74</v>
      </c>
      <c r="E94" s="20"/>
      <c r="F94" s="18">
        <f t="shared" si="21"/>
        <v>29200</v>
      </c>
      <c r="G94" s="18">
        <f t="shared" si="21"/>
        <v>29200</v>
      </c>
      <c r="H94" s="22">
        <v>29200</v>
      </c>
      <c r="I94" s="22">
        <f>'鄉庫收支月報表(115年1月)'!I94+'鄉庫收支月報表(115年2月)'!H94</f>
        <v>29200</v>
      </c>
      <c r="J94" s="22">
        <v>0</v>
      </c>
      <c r="K94" s="23">
        <f>'鄉庫收支月報表(115年1月)'!K94+J94</f>
        <v>0</v>
      </c>
    </row>
    <row r="95" spans="1:13" ht="19.5" customHeight="1">
      <c r="A95" s="20"/>
      <c r="B95" s="20"/>
      <c r="C95" s="21"/>
      <c r="D95" s="20" t="s">
        <v>75</v>
      </c>
      <c r="E95" s="20"/>
      <c r="F95" s="18">
        <f t="shared" si="21"/>
        <v>50</v>
      </c>
      <c r="G95" s="18">
        <f t="shared" si="21"/>
        <v>3093</v>
      </c>
      <c r="H95" s="22">
        <v>0</v>
      </c>
      <c r="I95" s="22">
        <f>'鄉庫收支月報表(115年1月)'!I95+'鄉庫收支月報表(115年2月)'!H95</f>
        <v>0</v>
      </c>
      <c r="J95" s="22">
        <v>50</v>
      </c>
      <c r="K95" s="23">
        <f>'鄉庫收支月報表(115年1月)'!K95+J95</f>
        <v>3093</v>
      </c>
    </row>
    <row r="96" spans="1:13" ht="19.5" customHeight="1">
      <c r="A96" s="20"/>
      <c r="B96" s="20"/>
      <c r="C96" s="21"/>
      <c r="D96" s="20" t="s">
        <v>76</v>
      </c>
      <c r="E96" s="20"/>
      <c r="F96" s="18">
        <f t="shared" si="21"/>
        <v>0</v>
      </c>
      <c r="G96" s="18">
        <f t="shared" si="21"/>
        <v>0</v>
      </c>
      <c r="H96" s="22">
        <v>0</v>
      </c>
      <c r="I96" s="22">
        <f>'鄉庫收支月報表(115年1月)'!I96+'鄉庫收支月報表(115年2月)'!H96</f>
        <v>0</v>
      </c>
      <c r="J96" s="22">
        <v>0</v>
      </c>
      <c r="K96" s="23">
        <f>'鄉庫收支月報表(115年1月)'!K96+J96</f>
        <v>0</v>
      </c>
    </row>
    <row r="97" spans="1:11" ht="19.5" customHeight="1">
      <c r="A97" s="20"/>
      <c r="B97" s="20"/>
      <c r="C97" s="21" t="s">
        <v>77</v>
      </c>
      <c r="D97" s="20"/>
      <c r="E97" s="20"/>
      <c r="F97" s="18">
        <f t="shared" si="21"/>
        <v>2342700</v>
      </c>
      <c r="G97" s="18">
        <f t="shared" si="21"/>
        <v>2342700</v>
      </c>
      <c r="H97" s="18">
        <f>SUM(H98:H100)</f>
        <v>0</v>
      </c>
      <c r="I97" s="18">
        <f t="shared" ref="I97:K97" si="26">SUM(I98:I100)</f>
        <v>0</v>
      </c>
      <c r="J97" s="18">
        <f t="shared" si="26"/>
        <v>2342700</v>
      </c>
      <c r="K97" s="19">
        <f t="shared" si="26"/>
        <v>2342700</v>
      </c>
    </row>
    <row r="98" spans="1:11" ht="19.5" customHeight="1">
      <c r="A98" s="20"/>
      <c r="B98" s="20"/>
      <c r="C98" s="21"/>
      <c r="D98" s="20" t="s">
        <v>78</v>
      </c>
      <c r="E98" s="20"/>
      <c r="F98" s="18">
        <f t="shared" si="21"/>
        <v>0</v>
      </c>
      <c r="G98" s="18">
        <f t="shared" si="21"/>
        <v>0</v>
      </c>
      <c r="H98" s="22">
        <v>0</v>
      </c>
      <c r="I98" s="22">
        <f>'鄉庫收支月報表(115年1月)'!I98+'鄉庫收支月報表(115年2月)'!H98</f>
        <v>0</v>
      </c>
      <c r="J98" s="22">
        <v>0</v>
      </c>
      <c r="K98" s="23">
        <f>'鄉庫收支月報表(115年1月)'!K98+J98</f>
        <v>0</v>
      </c>
    </row>
    <row r="99" spans="1:11" ht="19.5" customHeight="1">
      <c r="A99" s="20"/>
      <c r="B99" s="20"/>
      <c r="C99" s="21"/>
      <c r="D99" s="20" t="s">
        <v>79</v>
      </c>
      <c r="E99" s="20"/>
      <c r="F99" s="18">
        <f t="shared" ref="F99:G105" si="27">H99+J99</f>
        <v>0</v>
      </c>
      <c r="G99" s="18">
        <f t="shared" si="27"/>
        <v>0</v>
      </c>
      <c r="H99" s="22">
        <v>0</v>
      </c>
      <c r="I99" s="22">
        <f>'鄉庫收支月報表(115年1月)'!I99+'鄉庫收支月報表(115年2月)'!H99</f>
        <v>0</v>
      </c>
      <c r="J99" s="22">
        <v>0</v>
      </c>
      <c r="K99" s="23">
        <f>'鄉庫收支月報表(115年1月)'!K99+J99</f>
        <v>0</v>
      </c>
    </row>
    <row r="100" spans="1:11" ht="19.5" customHeight="1">
      <c r="A100" s="20"/>
      <c r="B100" s="20"/>
      <c r="C100" s="21"/>
      <c r="D100" s="20" t="s">
        <v>80</v>
      </c>
      <c r="E100" s="20"/>
      <c r="F100" s="18">
        <f t="shared" si="27"/>
        <v>2342700</v>
      </c>
      <c r="G100" s="18">
        <f t="shared" si="27"/>
        <v>2342700</v>
      </c>
      <c r="H100" s="22">
        <v>0</v>
      </c>
      <c r="I100" s="22">
        <f>'鄉庫收支月報表(115年1月)'!I100+'鄉庫收支月報表(115年2月)'!H100</f>
        <v>0</v>
      </c>
      <c r="J100" s="22">
        <v>2342700</v>
      </c>
      <c r="K100" s="23">
        <f>'鄉庫收支月報表(115年1月)'!K100+J100</f>
        <v>2342700</v>
      </c>
    </row>
    <row r="101" spans="1:11" ht="19.5" customHeight="1">
      <c r="A101" s="20"/>
      <c r="B101" s="20"/>
      <c r="C101" s="21" t="s">
        <v>81</v>
      </c>
      <c r="D101" s="20"/>
      <c r="E101" s="20"/>
      <c r="F101" s="18">
        <f t="shared" si="27"/>
        <v>12740380</v>
      </c>
      <c r="G101" s="18">
        <f t="shared" si="27"/>
        <v>12767146</v>
      </c>
      <c r="H101" s="18">
        <f>SUM(H102:H105)</f>
        <v>4057250</v>
      </c>
      <c r="I101" s="18">
        <f t="shared" ref="I101:K101" si="28">SUM(I102:I105)</f>
        <v>4080038</v>
      </c>
      <c r="J101" s="18">
        <f t="shared" si="28"/>
        <v>8683130</v>
      </c>
      <c r="K101" s="19">
        <f t="shared" si="28"/>
        <v>8687108</v>
      </c>
    </row>
    <row r="102" spans="1:11" ht="19.5" customHeight="1">
      <c r="A102" s="20"/>
      <c r="B102" s="20"/>
      <c r="C102" s="21"/>
      <c r="D102" s="20" t="s">
        <v>82</v>
      </c>
      <c r="E102" s="20"/>
      <c r="F102" s="18">
        <f t="shared" si="27"/>
        <v>0</v>
      </c>
      <c r="G102" s="18">
        <f t="shared" si="27"/>
        <v>0</v>
      </c>
      <c r="H102" s="22">
        <v>0</v>
      </c>
      <c r="I102" s="22">
        <f>'鄉庫收支月報表(115年1月)'!I102+'鄉庫收支月報表(115年2月)'!H102</f>
        <v>0</v>
      </c>
      <c r="J102" s="22">
        <v>0</v>
      </c>
      <c r="K102" s="23">
        <f>'鄉庫收支月報表(115年1月)'!K102+J102</f>
        <v>0</v>
      </c>
    </row>
    <row r="103" spans="1:11" ht="19.5" customHeight="1">
      <c r="A103" s="20"/>
      <c r="B103" s="20"/>
      <c r="C103" s="21"/>
      <c r="D103" s="20" t="s">
        <v>83</v>
      </c>
      <c r="E103" s="20"/>
      <c r="F103" s="18">
        <f t="shared" si="27"/>
        <v>0</v>
      </c>
      <c r="G103" s="18">
        <f t="shared" si="27"/>
        <v>0</v>
      </c>
      <c r="H103" s="22">
        <v>0</v>
      </c>
      <c r="I103" s="22">
        <f>'鄉庫收支月報表(115年1月)'!I103+'鄉庫收支月報表(115年2月)'!H103</f>
        <v>0</v>
      </c>
      <c r="J103" s="22">
        <v>0</v>
      </c>
      <c r="K103" s="23">
        <f>'鄉庫收支月報表(115年1月)'!K103+J103</f>
        <v>0</v>
      </c>
    </row>
    <row r="104" spans="1:11" ht="19.5" customHeight="1">
      <c r="A104" s="20"/>
      <c r="B104" s="20"/>
      <c r="C104" s="21"/>
      <c r="D104" s="20" t="s">
        <v>84</v>
      </c>
      <c r="E104" s="20"/>
      <c r="F104" s="18">
        <f t="shared" si="27"/>
        <v>0</v>
      </c>
      <c r="G104" s="18">
        <f t="shared" si="27"/>
        <v>0</v>
      </c>
      <c r="H104" s="22">
        <v>0</v>
      </c>
      <c r="I104" s="22">
        <f>'鄉庫收支月報表(115年1月)'!I104+'鄉庫收支月報表(115年2月)'!H104</f>
        <v>0</v>
      </c>
      <c r="J104" s="22">
        <v>0</v>
      </c>
      <c r="K104" s="23">
        <f>'鄉庫收支月報表(115年1月)'!K104+J104</f>
        <v>0</v>
      </c>
    </row>
    <row r="105" spans="1:11" ht="19.5" customHeight="1">
      <c r="A105" s="20"/>
      <c r="B105" s="20"/>
      <c r="C105" s="21"/>
      <c r="D105" s="20" t="s">
        <v>85</v>
      </c>
      <c r="E105" s="20"/>
      <c r="F105" s="18">
        <f t="shared" si="27"/>
        <v>12740380</v>
      </c>
      <c r="G105" s="18">
        <f t="shared" si="27"/>
        <v>12767146</v>
      </c>
      <c r="H105" s="22">
        <v>4057250</v>
      </c>
      <c r="I105" s="22">
        <f>'鄉庫收支月報表(115年1月)'!I105+'鄉庫收支月報表(115年2月)'!H105</f>
        <v>4080038</v>
      </c>
      <c r="J105" s="22">
        <v>8683130</v>
      </c>
      <c r="K105" s="23">
        <f>'鄉庫收支月報表(115年1月)'!K105+J105</f>
        <v>8687108</v>
      </c>
    </row>
    <row r="106" spans="1:11" ht="19.8" customHeight="1">
      <c r="A106" s="1208" t="s">
        <v>17</v>
      </c>
      <c r="B106" s="1208"/>
      <c r="C106" s="1208"/>
      <c r="D106" s="1208"/>
      <c r="E106" s="1209"/>
      <c r="F106" s="1222" t="s">
        <v>18</v>
      </c>
      <c r="G106" s="1223"/>
      <c r="H106" s="40" t="s">
        <v>19</v>
      </c>
      <c r="I106" s="41" t="s">
        <v>69</v>
      </c>
      <c r="J106" s="40" t="s">
        <v>21</v>
      </c>
      <c r="K106" s="42" t="s">
        <v>70</v>
      </c>
    </row>
    <row r="107" spans="1:11" ht="19.8" customHeight="1">
      <c r="A107" s="1210"/>
      <c r="B107" s="1210"/>
      <c r="C107" s="1210"/>
      <c r="D107" s="1210"/>
      <c r="E107" s="1211"/>
      <c r="F107" s="43" t="s">
        <v>23</v>
      </c>
      <c r="G107" s="43" t="s">
        <v>24</v>
      </c>
      <c r="H107" s="43" t="s">
        <v>23</v>
      </c>
      <c r="I107" s="43" t="s">
        <v>24</v>
      </c>
      <c r="J107" s="43" t="s">
        <v>23</v>
      </c>
      <c r="K107" s="39" t="s">
        <v>24</v>
      </c>
    </row>
    <row r="108" spans="1:11" ht="20.25" customHeight="1">
      <c r="A108" s="20"/>
      <c r="B108" s="20"/>
      <c r="C108" s="21" t="s">
        <v>86</v>
      </c>
      <c r="D108" s="20"/>
      <c r="E108" s="20"/>
      <c r="F108" s="18">
        <f t="shared" ref="F108:G108" si="29">SUM(F109:F113)</f>
        <v>0</v>
      </c>
      <c r="G108" s="18">
        <f t="shared" si="29"/>
        <v>0</v>
      </c>
      <c r="H108" s="18">
        <f>SUM(H109:H113)</f>
        <v>0</v>
      </c>
      <c r="I108" s="18">
        <f t="shared" ref="I108:K108" si="30">SUM(I109:I113)</f>
        <v>0</v>
      </c>
      <c r="J108" s="18">
        <f t="shared" si="30"/>
        <v>0</v>
      </c>
      <c r="K108" s="19">
        <f t="shared" si="30"/>
        <v>0</v>
      </c>
    </row>
    <row r="109" spans="1:11" ht="20.25" customHeight="1">
      <c r="A109" s="20"/>
      <c r="B109" s="20"/>
      <c r="C109" s="21"/>
      <c r="D109" s="20" t="s">
        <v>87</v>
      </c>
      <c r="E109" s="20"/>
      <c r="F109" s="18">
        <f>H109+J109</f>
        <v>0</v>
      </c>
      <c r="G109" s="18">
        <f>I109+K109</f>
        <v>0</v>
      </c>
      <c r="H109" s="22">
        <v>0</v>
      </c>
      <c r="I109" s="22">
        <f>'鄉庫收支月報表(115年1月)'!I109+'鄉庫收支月報表(115年2月)'!H109</f>
        <v>0</v>
      </c>
      <c r="J109" s="22">
        <v>0</v>
      </c>
      <c r="K109" s="23">
        <f>'鄉庫收支月報表(115年1月)'!K109+J109</f>
        <v>0</v>
      </c>
    </row>
    <row r="110" spans="1:11" ht="20.25" customHeight="1">
      <c r="A110" s="20"/>
      <c r="B110" s="20"/>
      <c r="C110" s="21"/>
      <c r="D110" s="20" t="s">
        <v>88</v>
      </c>
      <c r="E110" s="20"/>
      <c r="F110" s="18">
        <f t="shared" ref="F110:G118" si="31">H110+J110</f>
        <v>0</v>
      </c>
      <c r="G110" s="18">
        <f t="shared" si="31"/>
        <v>0</v>
      </c>
      <c r="H110" s="22">
        <v>0</v>
      </c>
      <c r="I110" s="22">
        <f>'鄉庫收支月報表(115年1月)'!I110+'鄉庫收支月報表(115年2月)'!H110</f>
        <v>0</v>
      </c>
      <c r="J110" s="22">
        <v>0</v>
      </c>
      <c r="K110" s="23">
        <f>'鄉庫收支月報表(115年1月)'!K110+J110</f>
        <v>0</v>
      </c>
    </row>
    <row r="111" spans="1:11" ht="20.25" customHeight="1">
      <c r="A111" s="20"/>
      <c r="B111" s="20"/>
      <c r="C111" s="21"/>
      <c r="D111" s="20" t="s">
        <v>89</v>
      </c>
      <c r="E111" s="20"/>
      <c r="F111" s="18">
        <f t="shared" si="31"/>
        <v>0</v>
      </c>
      <c r="G111" s="18">
        <f t="shared" si="31"/>
        <v>0</v>
      </c>
      <c r="H111" s="22">
        <v>0</v>
      </c>
      <c r="I111" s="22">
        <f>'鄉庫收支月報表(115年1月)'!I111+'鄉庫收支月報表(115年2月)'!H111</f>
        <v>0</v>
      </c>
      <c r="J111" s="22">
        <v>0</v>
      </c>
      <c r="K111" s="23">
        <f>'鄉庫收支月報表(115年1月)'!K111+J111</f>
        <v>0</v>
      </c>
    </row>
    <row r="112" spans="1:11" ht="20.25" customHeight="1">
      <c r="A112" s="20"/>
      <c r="B112" s="20"/>
      <c r="C112" s="21"/>
      <c r="D112" s="20" t="s">
        <v>90</v>
      </c>
      <c r="E112" s="20"/>
      <c r="F112" s="18">
        <f t="shared" si="31"/>
        <v>0</v>
      </c>
      <c r="G112" s="18">
        <f t="shared" si="31"/>
        <v>0</v>
      </c>
      <c r="H112" s="22">
        <v>0</v>
      </c>
      <c r="I112" s="22">
        <f>'鄉庫收支月報表(115年1月)'!I112+'鄉庫收支月報表(115年2月)'!H112</f>
        <v>0</v>
      </c>
      <c r="J112" s="22">
        <v>0</v>
      </c>
      <c r="K112" s="23">
        <f>'鄉庫收支月報表(115年1月)'!K112+J112</f>
        <v>0</v>
      </c>
    </row>
    <row r="113" spans="1:11" ht="20.25" customHeight="1">
      <c r="A113" s="20"/>
      <c r="B113" s="20"/>
      <c r="C113" s="21"/>
      <c r="D113" s="20" t="s">
        <v>91</v>
      </c>
      <c r="E113" s="20"/>
      <c r="F113" s="18">
        <f t="shared" si="31"/>
        <v>0</v>
      </c>
      <c r="G113" s="18">
        <f t="shared" si="31"/>
        <v>0</v>
      </c>
      <c r="H113" s="22">
        <v>0</v>
      </c>
      <c r="I113" s="22">
        <f>'鄉庫收支月報表(115年1月)'!I113+'鄉庫收支月報表(115年2月)'!H113</f>
        <v>0</v>
      </c>
      <c r="J113" s="22">
        <v>0</v>
      </c>
      <c r="K113" s="23">
        <f>'鄉庫收支月報表(115年1月)'!K113+J113</f>
        <v>0</v>
      </c>
    </row>
    <row r="114" spans="1:11" ht="20.25" customHeight="1">
      <c r="A114" s="20"/>
      <c r="B114" s="20"/>
      <c r="C114" s="20" t="s">
        <v>92</v>
      </c>
      <c r="D114" s="20"/>
      <c r="E114" s="20"/>
      <c r="F114" s="18">
        <f t="shared" si="31"/>
        <v>0</v>
      </c>
      <c r="G114" s="18">
        <f t="shared" si="31"/>
        <v>0</v>
      </c>
      <c r="H114" s="18">
        <f>SUM(H115:H116)</f>
        <v>0</v>
      </c>
      <c r="I114" s="18">
        <f t="shared" ref="I114:K114" si="32">SUM(I115:I116)</f>
        <v>0</v>
      </c>
      <c r="J114" s="18">
        <f t="shared" si="32"/>
        <v>0</v>
      </c>
      <c r="K114" s="19">
        <f t="shared" si="32"/>
        <v>0</v>
      </c>
    </row>
    <row r="115" spans="1:11" ht="20.25" customHeight="1">
      <c r="A115" s="20"/>
      <c r="B115" s="20"/>
      <c r="C115" s="20"/>
      <c r="D115" s="20" t="s">
        <v>93</v>
      </c>
      <c r="E115" s="20"/>
      <c r="F115" s="18">
        <f t="shared" si="31"/>
        <v>0</v>
      </c>
      <c r="G115" s="18">
        <f t="shared" si="31"/>
        <v>0</v>
      </c>
      <c r="H115" s="22">
        <v>0</v>
      </c>
      <c r="I115" s="22">
        <f>'鄉庫收支月報表(115年1月)'!I115+'鄉庫收支月報表(115年2月)'!H115</f>
        <v>0</v>
      </c>
      <c r="J115" s="22">
        <v>0</v>
      </c>
      <c r="K115" s="23">
        <f>'鄉庫收支月報表(115年1月)'!K115+J115</f>
        <v>0</v>
      </c>
    </row>
    <row r="116" spans="1:11" ht="20.25" customHeight="1">
      <c r="A116" s="20"/>
      <c r="B116" s="20"/>
      <c r="C116" s="20"/>
      <c r="D116" s="20" t="s">
        <v>94</v>
      </c>
      <c r="E116" s="20"/>
      <c r="F116" s="18">
        <f t="shared" si="31"/>
        <v>0</v>
      </c>
      <c r="G116" s="18">
        <f t="shared" si="31"/>
        <v>0</v>
      </c>
      <c r="H116" s="22">
        <v>0</v>
      </c>
      <c r="I116" s="22">
        <f>'鄉庫收支月報表(115年1月)'!I116+'鄉庫收支月報表(115年2月)'!H116</f>
        <v>0</v>
      </c>
      <c r="J116" s="22">
        <v>0</v>
      </c>
      <c r="K116" s="23">
        <f>'鄉庫收支月報表(115年1月)'!K116+J116</f>
        <v>0</v>
      </c>
    </row>
    <row r="117" spans="1:11" ht="20.25" customHeight="1">
      <c r="A117" s="20"/>
      <c r="B117" s="20"/>
      <c r="C117" s="20" t="s">
        <v>104</v>
      </c>
      <c r="D117" s="20"/>
      <c r="E117" s="20"/>
      <c r="F117" s="18">
        <f t="shared" si="31"/>
        <v>0</v>
      </c>
      <c r="G117" s="18">
        <f t="shared" si="31"/>
        <v>0</v>
      </c>
      <c r="H117" s="22">
        <v>0</v>
      </c>
      <c r="I117" s="22">
        <f>'鄉庫收支月報表(115年1月)'!I117+'鄉庫收支月報表(115年2月)'!H117</f>
        <v>0</v>
      </c>
      <c r="J117" s="22">
        <v>0</v>
      </c>
      <c r="K117" s="23">
        <f>'鄉庫收支月報表(115年1月)'!K117+J117</f>
        <v>0</v>
      </c>
    </row>
    <row r="118" spans="1:11" ht="20.25" customHeight="1">
      <c r="A118" s="20"/>
      <c r="B118" s="25" t="s">
        <v>58</v>
      </c>
      <c r="C118" s="20"/>
      <c r="D118" s="20"/>
      <c r="E118" s="20"/>
      <c r="F118" s="18">
        <f t="shared" si="31"/>
        <v>30633155</v>
      </c>
      <c r="G118" s="18">
        <f t="shared" si="31"/>
        <v>55130337</v>
      </c>
      <c r="H118" s="18">
        <f>H56+H91</f>
        <v>19607275</v>
      </c>
      <c r="I118" s="18">
        <f t="shared" ref="I118:K118" si="33">I56+I91</f>
        <v>44097436</v>
      </c>
      <c r="J118" s="18">
        <f t="shared" si="33"/>
        <v>11025880</v>
      </c>
      <c r="K118" s="19">
        <f t="shared" si="33"/>
        <v>11032901</v>
      </c>
    </row>
    <row r="119" spans="1:11" ht="20.25" customHeight="1">
      <c r="A119" s="20"/>
      <c r="B119" s="20" t="s">
        <v>105</v>
      </c>
      <c r="C119" s="20"/>
      <c r="D119" s="20"/>
      <c r="E119" s="20"/>
      <c r="F119" s="46">
        <v>0</v>
      </c>
      <c r="G119" s="22">
        <f>'鄉庫收支月報表(115年1月)'!G119+F119</f>
        <v>0</v>
      </c>
      <c r="H119" s="27"/>
      <c r="I119" s="28"/>
      <c r="J119" s="28"/>
      <c r="K119" s="29"/>
    </row>
    <row r="120" spans="1:11" ht="20.25" customHeight="1">
      <c r="A120" s="20"/>
      <c r="B120" s="20" t="s">
        <v>106</v>
      </c>
      <c r="C120" s="20"/>
      <c r="D120" s="20"/>
      <c r="E120" s="20"/>
      <c r="F120" s="46">
        <v>107041</v>
      </c>
      <c r="G120" s="22">
        <f>'鄉庫收支月報表(115年1月)'!G120+F120</f>
        <v>107041</v>
      </c>
      <c r="H120" s="30"/>
      <c r="I120" s="31"/>
      <c r="J120" s="31"/>
      <c r="K120" s="32"/>
    </row>
    <row r="121" spans="1:11" ht="20.25" customHeight="1">
      <c r="A121" s="20"/>
      <c r="B121" s="20" t="s">
        <v>107</v>
      </c>
      <c r="C121" s="20"/>
      <c r="D121" s="20"/>
      <c r="E121" s="20"/>
      <c r="F121" s="46">
        <v>0</v>
      </c>
      <c r="G121" s="22">
        <f>'鄉庫收支月報表(115年1月)'!G121+F121</f>
        <v>0</v>
      </c>
      <c r="H121" s="30"/>
      <c r="I121" s="31"/>
      <c r="J121" s="31"/>
      <c r="K121" s="32"/>
    </row>
    <row r="122" spans="1:11" ht="20.25" customHeight="1">
      <c r="A122" s="20"/>
      <c r="B122" s="20" t="s">
        <v>108</v>
      </c>
      <c r="C122" s="20"/>
      <c r="D122" s="20"/>
      <c r="E122" s="20"/>
      <c r="F122" s="46">
        <v>0</v>
      </c>
      <c r="G122" s="22">
        <f>'鄉庫收支月報表(115年1月)'!G122+F122</f>
        <v>300810</v>
      </c>
      <c r="H122" s="30"/>
      <c r="I122" s="31"/>
      <c r="J122" s="31"/>
      <c r="K122" s="32"/>
    </row>
    <row r="123" spans="1:11" ht="20.25" customHeight="1">
      <c r="A123" s="1"/>
      <c r="B123" s="20" t="s">
        <v>104</v>
      </c>
      <c r="C123" s="1"/>
      <c r="D123" s="1"/>
      <c r="E123" s="1"/>
      <c r="F123" s="46">
        <v>0</v>
      </c>
      <c r="G123" s="22">
        <f>'鄉庫收支月報表(115年1月)'!G123+F123</f>
        <v>0</v>
      </c>
      <c r="H123" s="30"/>
      <c r="I123" s="31"/>
      <c r="J123" s="31"/>
      <c r="K123" s="32"/>
    </row>
    <row r="124" spans="1:11" ht="20.25" customHeight="1">
      <c r="A124" s="20"/>
      <c r="B124" s="20" t="s">
        <v>109</v>
      </c>
      <c r="C124" s="20"/>
      <c r="D124" s="20"/>
      <c r="E124" s="20"/>
      <c r="F124" s="46">
        <v>0</v>
      </c>
      <c r="G124" s="22">
        <f>'鄉庫收支月報表(115年1月)'!G124+F124</f>
        <v>0</v>
      </c>
      <c r="H124" s="30"/>
      <c r="I124" s="31"/>
      <c r="J124" s="31"/>
      <c r="K124" s="32"/>
    </row>
    <row r="125" spans="1:11" ht="20.25" customHeight="1">
      <c r="A125" s="20" t="s">
        <v>110</v>
      </c>
      <c r="B125" s="20"/>
      <c r="C125" s="20"/>
      <c r="D125" s="20"/>
      <c r="E125" s="20"/>
      <c r="F125" s="46">
        <v>0</v>
      </c>
      <c r="G125" s="22">
        <f>'鄉庫收支月報表(115年1月)'!G125+F125</f>
        <v>0</v>
      </c>
      <c r="H125" s="30"/>
      <c r="I125" s="31"/>
      <c r="J125" s="31"/>
      <c r="K125" s="32"/>
    </row>
    <row r="126" spans="1:11" ht="20.25" customHeight="1">
      <c r="A126" s="20"/>
      <c r="B126" s="20" t="s">
        <v>111</v>
      </c>
      <c r="C126" s="20"/>
      <c r="D126" s="20"/>
      <c r="E126" s="20"/>
      <c r="F126" s="46">
        <v>0</v>
      </c>
      <c r="G126" s="22">
        <f>'鄉庫收支月報表(115年1月)'!G126+F126</f>
        <v>0</v>
      </c>
      <c r="H126" s="30"/>
      <c r="I126" s="31"/>
      <c r="J126" s="31"/>
      <c r="K126" s="32"/>
    </row>
    <row r="127" spans="1:11" ht="20.25" customHeight="1">
      <c r="A127" s="25" t="s">
        <v>112</v>
      </c>
      <c r="B127" s="20"/>
      <c r="C127" s="20"/>
      <c r="D127" s="20"/>
      <c r="E127" s="47"/>
      <c r="F127" s="18">
        <f>F118+F120+F122</f>
        <v>30740196</v>
      </c>
      <c r="G127" s="22"/>
      <c r="H127" s="30"/>
      <c r="I127" s="31"/>
      <c r="J127" s="31"/>
      <c r="K127" s="32"/>
    </row>
    <row r="128" spans="1:11" ht="20.25" customHeight="1">
      <c r="A128" s="20" t="s">
        <v>113</v>
      </c>
      <c r="B128" s="20"/>
      <c r="C128" s="20"/>
      <c r="D128" s="20"/>
      <c r="E128" s="48"/>
      <c r="F128" s="18">
        <f>F53-F127</f>
        <v>465778054</v>
      </c>
      <c r="G128" s="22"/>
      <c r="H128" s="30"/>
      <c r="I128" s="31"/>
      <c r="J128" s="31"/>
      <c r="K128" s="32"/>
    </row>
    <row r="129" spans="1:11" ht="20.25" customHeight="1">
      <c r="A129" s="20" t="s">
        <v>114</v>
      </c>
      <c r="B129" s="20"/>
      <c r="C129" s="20"/>
      <c r="D129" s="20"/>
      <c r="E129" s="20"/>
      <c r="F129" s="18">
        <f>SUM(F127:F128)</f>
        <v>496518250</v>
      </c>
      <c r="G129" s="22"/>
      <c r="H129" s="30"/>
      <c r="I129" s="31"/>
      <c r="J129" s="31"/>
      <c r="K129" s="32"/>
    </row>
    <row r="130" spans="1:11" ht="20.25" customHeight="1">
      <c r="A130" s="20" t="s">
        <v>115</v>
      </c>
      <c r="B130" s="20"/>
      <c r="C130" s="20"/>
      <c r="D130" s="20"/>
      <c r="E130" s="20"/>
      <c r="F130" s="22">
        <v>400</v>
      </c>
      <c r="G130" s="22"/>
      <c r="H130" s="49"/>
      <c r="I130" s="31"/>
      <c r="J130" s="31"/>
      <c r="K130" s="32"/>
    </row>
    <row r="131" spans="1:11" ht="20.25" customHeight="1">
      <c r="A131" s="25" t="s">
        <v>116</v>
      </c>
      <c r="B131" s="20"/>
      <c r="C131" s="20"/>
      <c r="D131" s="20"/>
      <c r="E131" s="20"/>
      <c r="F131" s="18">
        <f>F53-F127+F130</f>
        <v>465778454</v>
      </c>
      <c r="G131" s="22"/>
      <c r="H131" s="50"/>
      <c r="I131" s="37"/>
      <c r="J131" s="37"/>
      <c r="K131" s="38"/>
    </row>
    <row r="132" spans="1:11" ht="23.25" customHeight="1">
      <c r="A132" s="1" t="s">
        <v>117</v>
      </c>
      <c r="B132" s="1"/>
      <c r="C132" s="1"/>
      <c r="D132" s="1"/>
      <c r="E132" s="1" t="s">
        <v>118</v>
      </c>
      <c r="F132" s="1217" t="s">
        <v>119</v>
      </c>
      <c r="G132" s="1218"/>
      <c r="H132" s="2" t="s">
        <v>120</v>
      </c>
      <c r="I132" s="2"/>
      <c r="J132" s="1219" t="s">
        <v>1179</v>
      </c>
      <c r="K132" s="1219"/>
    </row>
    <row r="133" spans="1:11" ht="17.399999999999999">
      <c r="A133" s="1"/>
      <c r="B133" s="1"/>
      <c r="C133" s="1"/>
      <c r="D133" s="1"/>
      <c r="E133" s="1"/>
      <c r="F133" s="1220" t="s">
        <v>121</v>
      </c>
      <c r="G133" s="1221"/>
      <c r="H133" s="2"/>
      <c r="I133" s="2"/>
      <c r="J133" s="2"/>
      <c r="K133" s="2"/>
    </row>
    <row r="134" spans="1:11" ht="17.399999999999999">
      <c r="A134" s="1" t="s">
        <v>122</v>
      </c>
    </row>
    <row r="135" spans="1:11" ht="17.399999999999999">
      <c r="A135" s="1" t="s">
        <v>123</v>
      </c>
    </row>
  </sheetData>
  <mergeCells count="16">
    <mergeCell ref="A29:E30"/>
    <mergeCell ref="F29:G29"/>
    <mergeCell ref="A1:D1"/>
    <mergeCell ref="A2:D2"/>
    <mergeCell ref="A3:K3"/>
    <mergeCell ref="A5:E6"/>
    <mergeCell ref="F5:G5"/>
    <mergeCell ref="F132:G132"/>
    <mergeCell ref="J132:K132"/>
    <mergeCell ref="F133:G133"/>
    <mergeCell ref="A54:E55"/>
    <mergeCell ref="F54:G54"/>
    <mergeCell ref="A80:E81"/>
    <mergeCell ref="F80:G80"/>
    <mergeCell ref="A106:E107"/>
    <mergeCell ref="F106:G106"/>
  </mergeCells>
  <phoneticPr fontId="8" type="noConversion"/>
  <hyperlinks>
    <hyperlink ref="L1" location="預告統計資料發布時間表!D12" display="回發布時間表" xr:uid="{6B0614C3-9593-40FE-BBBD-9E35D6FCCE4D}"/>
  </hyperlinks>
  <printOptions verticalCentered="1"/>
  <pageMargins left="0.62992125984251968" right="0.43307086614173229" top="0.39370078740157483" bottom="0.32" header="0.38" footer="0.31"/>
  <pageSetup paperSize="9" scale="80" orientation="landscape" r:id="rId1"/>
  <headerFooter alignWithMargins="0"/>
  <rowBreaks count="4" manualBreakCount="4">
    <brk id="28" max="16383" man="1"/>
    <brk id="53" max="16383" man="1"/>
    <brk id="79" max="16383" man="1"/>
    <brk id="105" max="16383" man="1"/>
  </row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2A9544-A59D-4B13-A40E-D7AEAD7A6E4B}">
  <dimension ref="A1:BD36"/>
  <sheetViews>
    <sheetView topLeftCell="AL1" workbookViewId="0">
      <selection activeCell="AP1" sqref="AP1"/>
    </sheetView>
  </sheetViews>
  <sheetFormatPr defaultColWidth="10" defaultRowHeight="16.2"/>
  <cols>
    <col min="1" max="1" width="14" style="456" customWidth="1"/>
    <col min="2" max="21" width="8.5546875" style="456" customWidth="1"/>
    <col min="22" max="23" width="14.109375" style="456" bestFit="1" customWidth="1"/>
    <col min="24" max="24" width="10.44140625" style="456" bestFit="1" customWidth="1"/>
    <col min="25" max="25" width="14" style="456" customWidth="1"/>
    <col min="26" max="41" width="12.44140625" style="456" customWidth="1"/>
    <col min="42" max="42" width="10" style="456" customWidth="1"/>
    <col min="43" max="16384" width="10" style="456"/>
  </cols>
  <sheetData>
    <row r="1" spans="1:56" ht="17.25" customHeight="1">
      <c r="A1" s="455" t="s">
        <v>276</v>
      </c>
      <c r="T1" s="1429" t="s">
        <v>344</v>
      </c>
      <c r="U1" s="1429"/>
      <c r="V1" s="1429" t="s">
        <v>695</v>
      </c>
      <c r="W1" s="1429"/>
      <c r="X1" s="1429"/>
      <c r="Y1" s="455" t="s">
        <v>276</v>
      </c>
      <c r="Z1" s="457"/>
      <c r="AK1" s="1429" t="s">
        <v>344</v>
      </c>
      <c r="AL1" s="1429"/>
      <c r="AM1" s="1429" t="s">
        <v>695</v>
      </c>
      <c r="AN1" s="1429"/>
      <c r="AO1" s="1429"/>
      <c r="AP1" s="380" t="s">
        <v>9</v>
      </c>
    </row>
    <row r="2" spans="1:56" ht="17.25" customHeight="1">
      <c r="A2" s="455" t="s">
        <v>708</v>
      </c>
      <c r="B2" s="458" t="s">
        <v>709</v>
      </c>
      <c r="C2" s="459"/>
      <c r="D2" s="459"/>
      <c r="E2" s="459"/>
      <c r="F2" s="459"/>
      <c r="G2" s="459"/>
      <c r="H2" s="459"/>
      <c r="I2" s="459"/>
      <c r="J2" s="459"/>
      <c r="K2" s="459"/>
      <c r="L2" s="459"/>
      <c r="M2" s="459"/>
      <c r="N2" s="459"/>
      <c r="O2" s="459"/>
      <c r="P2" s="459"/>
      <c r="Q2" s="459"/>
      <c r="R2" s="459"/>
      <c r="S2" s="459"/>
      <c r="T2" s="1429" t="s">
        <v>348</v>
      </c>
      <c r="U2" s="1429"/>
      <c r="V2" s="1429" t="s">
        <v>710</v>
      </c>
      <c r="W2" s="1429"/>
      <c r="X2" s="1429"/>
      <c r="Y2" s="455" t="s">
        <v>708</v>
      </c>
      <c r="Z2" s="458" t="s">
        <v>709</v>
      </c>
      <c r="AA2" s="460"/>
      <c r="AB2" s="460"/>
      <c r="AC2" s="459"/>
      <c r="AD2" s="459"/>
      <c r="AE2" s="459"/>
      <c r="AF2" s="459"/>
      <c r="AG2" s="459"/>
      <c r="AH2" s="459"/>
      <c r="AI2" s="459"/>
      <c r="AJ2" s="459"/>
      <c r="AK2" s="1429" t="s">
        <v>348</v>
      </c>
      <c r="AL2" s="1429"/>
      <c r="AM2" s="1429" t="s">
        <v>710</v>
      </c>
      <c r="AN2" s="1429"/>
      <c r="AO2" s="1429"/>
    </row>
    <row r="3" spans="1:56" s="462" customFormat="1" ht="28.2">
      <c r="A3" s="1430" t="s">
        <v>753</v>
      </c>
      <c r="B3" s="1430"/>
      <c r="C3" s="1430"/>
      <c r="D3" s="1430"/>
      <c r="E3" s="1430"/>
      <c r="F3" s="1430"/>
      <c r="G3" s="1430"/>
      <c r="H3" s="1430"/>
      <c r="I3" s="1430"/>
      <c r="J3" s="1430"/>
      <c r="K3" s="1430"/>
      <c r="L3" s="1430"/>
      <c r="M3" s="1430"/>
      <c r="N3" s="1430"/>
      <c r="O3" s="1430"/>
      <c r="P3" s="1430"/>
      <c r="Q3" s="1430"/>
      <c r="R3" s="1430"/>
      <c r="S3" s="1430"/>
      <c r="T3" s="1430"/>
      <c r="U3" s="1430"/>
      <c r="V3" s="1430"/>
      <c r="W3" s="1430"/>
      <c r="X3" s="1430"/>
      <c r="Y3" s="1430" t="s">
        <v>753</v>
      </c>
      <c r="Z3" s="1430"/>
      <c r="AA3" s="1430"/>
      <c r="AB3" s="1430"/>
      <c r="AC3" s="1430"/>
      <c r="AD3" s="1430"/>
      <c r="AE3" s="1430"/>
      <c r="AF3" s="1430"/>
      <c r="AG3" s="1430"/>
      <c r="AH3" s="1430"/>
      <c r="AI3" s="1430"/>
      <c r="AJ3" s="1430"/>
      <c r="AK3" s="1430"/>
      <c r="AL3" s="1430"/>
      <c r="AM3" s="1430"/>
      <c r="AN3" s="1430"/>
      <c r="AO3" s="1430"/>
      <c r="AP3" s="461"/>
      <c r="AQ3" s="461"/>
      <c r="AR3" s="461"/>
      <c r="AS3" s="461"/>
      <c r="AT3" s="461"/>
      <c r="AU3" s="461"/>
      <c r="AV3" s="461"/>
    </row>
    <row r="4" spans="1:56" ht="34.5" customHeight="1" thickBot="1">
      <c r="A4" s="1431" t="s">
        <v>458</v>
      </c>
      <c r="B4" s="1431"/>
      <c r="C4" s="1431"/>
      <c r="D4" s="1431"/>
      <c r="E4" s="1431"/>
      <c r="F4" s="1431"/>
      <c r="G4" s="1431"/>
      <c r="H4" s="1431"/>
      <c r="I4" s="1431"/>
      <c r="J4" s="1431"/>
      <c r="K4" s="1431"/>
      <c r="L4" s="1431"/>
      <c r="M4" s="1431"/>
      <c r="N4" s="1431"/>
      <c r="O4" s="1431"/>
      <c r="P4" s="1431"/>
      <c r="Q4" s="1431"/>
      <c r="R4" s="1431"/>
      <c r="S4" s="1431"/>
      <c r="T4" s="1431"/>
      <c r="U4" s="1431"/>
      <c r="V4" s="1431"/>
      <c r="W4" s="1431"/>
      <c r="X4" s="1431"/>
      <c r="Y4" s="1431" t="s">
        <v>458</v>
      </c>
      <c r="Z4" s="1431"/>
      <c r="AA4" s="1431"/>
      <c r="AB4" s="1431"/>
      <c r="AC4" s="1431"/>
      <c r="AD4" s="1431"/>
      <c r="AE4" s="1431"/>
      <c r="AF4" s="1431"/>
      <c r="AG4" s="1431"/>
      <c r="AH4" s="1431"/>
      <c r="AI4" s="1431"/>
      <c r="AJ4" s="1431"/>
      <c r="AK4" s="1431"/>
      <c r="AL4" s="1431"/>
      <c r="AM4" s="1431"/>
      <c r="AN4" s="1431"/>
      <c r="AO4" s="1431"/>
    </row>
    <row r="5" spans="1:56" s="457" customFormat="1" ht="17.25" customHeight="1" thickBot="1">
      <c r="A5" s="1432" t="s">
        <v>696</v>
      </c>
      <c r="B5" s="1433" t="s">
        <v>711</v>
      </c>
      <c r="C5" s="1433" t="s">
        <v>712</v>
      </c>
      <c r="D5" s="1433" t="s">
        <v>713</v>
      </c>
      <c r="E5" s="1433" t="s">
        <v>714</v>
      </c>
      <c r="F5" s="1434" t="s">
        <v>715</v>
      </c>
      <c r="G5" s="1434"/>
      <c r="H5" s="1434"/>
      <c r="I5" s="1434"/>
      <c r="J5" s="1434"/>
      <c r="K5" s="1434"/>
      <c r="L5" s="1434"/>
      <c r="M5" s="1434"/>
      <c r="N5" s="1434"/>
      <c r="O5" s="1434"/>
      <c r="P5" s="1434"/>
      <c r="Q5" s="1434"/>
      <c r="R5" s="1445" t="s">
        <v>716</v>
      </c>
      <c r="S5" s="1445"/>
      <c r="T5" s="1445"/>
      <c r="U5" s="1433" t="s">
        <v>717</v>
      </c>
      <c r="V5" s="1442" t="s">
        <v>697</v>
      </c>
      <c r="W5" s="1442"/>
      <c r="X5" s="1442"/>
      <c r="Y5" s="1443" t="s">
        <v>696</v>
      </c>
      <c r="Z5" s="1434" t="s">
        <v>698</v>
      </c>
      <c r="AA5" s="1434"/>
      <c r="AB5" s="1434"/>
      <c r="AC5" s="1434"/>
      <c r="AD5" s="1435" t="s">
        <v>718</v>
      </c>
      <c r="AE5" s="1435"/>
      <c r="AF5" s="1435"/>
      <c r="AG5" s="1435"/>
      <c r="AH5" s="1435"/>
      <c r="AI5" s="1435"/>
      <c r="AJ5" s="1435"/>
      <c r="AK5" s="1435"/>
      <c r="AL5" s="1435"/>
      <c r="AM5" s="1435"/>
      <c r="AN5" s="1435"/>
      <c r="AO5" s="1435"/>
      <c r="AP5" s="463"/>
      <c r="AQ5" s="463"/>
      <c r="AR5" s="463"/>
      <c r="AS5" s="463"/>
      <c r="AT5" s="463"/>
      <c r="AU5" s="463"/>
      <c r="AV5" s="463"/>
      <c r="AW5" s="463"/>
      <c r="AX5" s="463"/>
      <c r="AY5" s="463"/>
      <c r="AZ5" s="463"/>
      <c r="BA5" s="463"/>
      <c r="BB5" s="463"/>
      <c r="BC5" s="463"/>
      <c r="BD5" s="463"/>
    </row>
    <row r="6" spans="1:56" ht="17.25" customHeight="1" thickBot="1">
      <c r="A6" s="1432"/>
      <c r="B6" s="1433"/>
      <c r="C6" s="1433"/>
      <c r="D6" s="1433"/>
      <c r="E6" s="1433"/>
      <c r="F6" s="1446" t="s">
        <v>300</v>
      </c>
      <c r="G6" s="1446"/>
      <c r="H6" s="1446"/>
      <c r="I6" s="1444" t="s">
        <v>699</v>
      </c>
      <c r="J6" s="1444"/>
      <c r="K6" s="1444"/>
      <c r="L6" s="1444" t="s">
        <v>719</v>
      </c>
      <c r="M6" s="1444"/>
      <c r="N6" s="1444"/>
      <c r="O6" s="1444" t="s">
        <v>720</v>
      </c>
      <c r="P6" s="1444"/>
      <c r="Q6" s="1444"/>
      <c r="R6" s="1445"/>
      <c r="S6" s="1445"/>
      <c r="T6" s="1445"/>
      <c r="U6" s="1433"/>
      <c r="V6" s="1441" t="s">
        <v>721</v>
      </c>
      <c r="W6" s="1436" t="s">
        <v>722</v>
      </c>
      <c r="X6" s="1436" t="s">
        <v>723</v>
      </c>
      <c r="Y6" s="1443"/>
      <c r="Z6" s="1434"/>
      <c r="AA6" s="1434"/>
      <c r="AB6" s="1434"/>
      <c r="AC6" s="1434"/>
      <c r="AD6" s="1437" t="s">
        <v>724</v>
      </c>
      <c r="AE6" s="1437"/>
      <c r="AF6" s="1438" t="s">
        <v>725</v>
      </c>
      <c r="AG6" s="1438"/>
      <c r="AH6" s="1438"/>
      <c r="AI6" s="1438"/>
      <c r="AJ6" s="1438"/>
      <c r="AK6" s="1439" t="s">
        <v>726</v>
      </c>
      <c r="AL6" s="1453" t="s">
        <v>727</v>
      </c>
      <c r="AM6" s="1449" t="s">
        <v>728</v>
      </c>
      <c r="AN6" s="1454" t="s">
        <v>729</v>
      </c>
      <c r="AO6" s="1454"/>
      <c r="AP6" s="465"/>
      <c r="AQ6" s="465"/>
      <c r="AR6" s="465"/>
      <c r="AS6" s="465"/>
      <c r="AT6" s="465"/>
      <c r="AU6" s="465"/>
      <c r="AV6" s="465"/>
      <c r="AW6" s="465"/>
      <c r="AX6" s="465"/>
      <c r="AY6" s="465"/>
      <c r="AZ6" s="465"/>
      <c r="BA6" s="465"/>
      <c r="BB6" s="465"/>
      <c r="BC6" s="465"/>
      <c r="BD6" s="465"/>
    </row>
    <row r="7" spans="1:56" ht="17.25" customHeight="1" thickBot="1">
      <c r="A7" s="1432"/>
      <c r="B7" s="1433"/>
      <c r="C7" s="1433"/>
      <c r="D7" s="1433"/>
      <c r="E7" s="1433"/>
      <c r="F7" s="1440" t="s">
        <v>300</v>
      </c>
      <c r="G7" s="1440" t="s">
        <v>700</v>
      </c>
      <c r="H7" s="1440" t="s">
        <v>701</v>
      </c>
      <c r="I7" s="1440" t="s">
        <v>300</v>
      </c>
      <c r="J7" s="1440" t="s">
        <v>700</v>
      </c>
      <c r="K7" s="1440" t="s">
        <v>701</v>
      </c>
      <c r="L7" s="1440" t="s">
        <v>300</v>
      </c>
      <c r="M7" s="1440" t="s">
        <v>700</v>
      </c>
      <c r="N7" s="1440" t="s">
        <v>701</v>
      </c>
      <c r="O7" s="1440" t="s">
        <v>300</v>
      </c>
      <c r="P7" s="1440" t="s">
        <v>700</v>
      </c>
      <c r="Q7" s="1440" t="s">
        <v>701</v>
      </c>
      <c r="R7" s="1440" t="s">
        <v>300</v>
      </c>
      <c r="S7" s="1440" t="s">
        <v>700</v>
      </c>
      <c r="T7" s="1440" t="s">
        <v>701</v>
      </c>
      <c r="U7" s="1433"/>
      <c r="V7" s="1441"/>
      <c r="W7" s="1436"/>
      <c r="X7" s="1436"/>
      <c r="Y7" s="1443"/>
      <c r="Z7" s="1441" t="s">
        <v>300</v>
      </c>
      <c r="AA7" s="1436" t="s">
        <v>730</v>
      </c>
      <c r="AB7" s="1441" t="s">
        <v>702</v>
      </c>
      <c r="AC7" s="1441" t="s">
        <v>703</v>
      </c>
      <c r="AD7" s="1448" t="s">
        <v>731</v>
      </c>
      <c r="AE7" s="1449" t="s">
        <v>704</v>
      </c>
      <c r="AF7" s="1450" t="s">
        <v>732</v>
      </c>
      <c r="AG7" s="1438" t="s">
        <v>733</v>
      </c>
      <c r="AH7" s="1438"/>
      <c r="AI7" s="1438"/>
      <c r="AJ7" s="1438"/>
      <c r="AK7" s="1439"/>
      <c r="AL7" s="1453"/>
      <c r="AM7" s="1449"/>
      <c r="AN7" s="1451" t="s">
        <v>734</v>
      </c>
      <c r="AO7" s="1452" t="s">
        <v>735</v>
      </c>
      <c r="AP7" s="466"/>
      <c r="AQ7" s="466"/>
      <c r="AR7" s="466"/>
      <c r="AS7" s="466"/>
      <c r="AT7" s="466"/>
      <c r="AU7" s="466"/>
      <c r="AV7" s="466"/>
      <c r="AW7" s="466"/>
      <c r="AX7" s="466"/>
      <c r="AY7" s="466"/>
      <c r="AZ7" s="466"/>
      <c r="BA7" s="466"/>
      <c r="BB7" s="466"/>
      <c r="BC7" s="466"/>
      <c r="BD7" s="466"/>
    </row>
    <row r="8" spans="1:56" ht="17.25" customHeight="1" thickBot="1">
      <c r="A8" s="1432"/>
      <c r="B8" s="1433"/>
      <c r="C8" s="1433"/>
      <c r="D8" s="1433"/>
      <c r="E8" s="1433"/>
      <c r="F8" s="1440"/>
      <c r="G8" s="1440"/>
      <c r="H8" s="1440"/>
      <c r="I8" s="1440"/>
      <c r="J8" s="1440"/>
      <c r="K8" s="1440"/>
      <c r="L8" s="1440"/>
      <c r="M8" s="1440"/>
      <c r="N8" s="1440"/>
      <c r="O8" s="1440"/>
      <c r="P8" s="1440"/>
      <c r="Q8" s="1440"/>
      <c r="R8" s="1440"/>
      <c r="S8" s="1440"/>
      <c r="T8" s="1440"/>
      <c r="U8" s="1433"/>
      <c r="V8" s="1441"/>
      <c r="W8" s="1436"/>
      <c r="X8" s="1436"/>
      <c r="Y8" s="1443"/>
      <c r="Z8" s="1441"/>
      <c r="AA8" s="1436"/>
      <c r="AB8" s="1441"/>
      <c r="AC8" s="1441"/>
      <c r="AD8" s="1448"/>
      <c r="AE8" s="1449"/>
      <c r="AF8" s="1450"/>
      <c r="AG8" s="1449" t="s">
        <v>736</v>
      </c>
      <c r="AH8" s="1438" t="s">
        <v>737</v>
      </c>
      <c r="AI8" s="1438"/>
      <c r="AJ8" s="1438"/>
      <c r="AK8" s="1439"/>
      <c r="AL8" s="1453"/>
      <c r="AM8" s="1449"/>
      <c r="AN8" s="1451"/>
      <c r="AO8" s="1452"/>
      <c r="AP8" s="466"/>
      <c r="AQ8" s="466"/>
      <c r="AR8" s="466"/>
      <c r="AS8" s="466"/>
      <c r="AT8" s="466"/>
      <c r="AU8" s="466"/>
      <c r="AV8" s="466"/>
      <c r="AW8" s="466"/>
      <c r="AX8" s="466"/>
      <c r="AY8" s="466"/>
      <c r="AZ8" s="466"/>
      <c r="BA8" s="466"/>
      <c r="BB8" s="466"/>
      <c r="BC8" s="466"/>
      <c r="BD8" s="466"/>
    </row>
    <row r="9" spans="1:56" ht="17.25" customHeight="1" thickBot="1">
      <c r="A9" s="1432"/>
      <c r="B9" s="1433"/>
      <c r="C9" s="1433"/>
      <c r="D9" s="1433"/>
      <c r="E9" s="1433"/>
      <c r="F9" s="1440"/>
      <c r="G9" s="1440"/>
      <c r="H9" s="1440"/>
      <c r="I9" s="1440"/>
      <c r="J9" s="1440"/>
      <c r="K9" s="1440"/>
      <c r="L9" s="1440"/>
      <c r="M9" s="1440"/>
      <c r="N9" s="1440"/>
      <c r="O9" s="1440"/>
      <c r="P9" s="1440"/>
      <c r="Q9" s="1440"/>
      <c r="R9" s="1440"/>
      <c r="S9" s="1440"/>
      <c r="T9" s="1440"/>
      <c r="U9" s="1433"/>
      <c r="V9" s="1441"/>
      <c r="W9" s="1436"/>
      <c r="X9" s="1436"/>
      <c r="Y9" s="1443"/>
      <c r="Z9" s="1441"/>
      <c r="AA9" s="1436"/>
      <c r="AB9" s="1441"/>
      <c r="AC9" s="1441"/>
      <c r="AD9" s="1448"/>
      <c r="AE9" s="1449"/>
      <c r="AF9" s="1450"/>
      <c r="AG9" s="1449"/>
      <c r="AH9" s="464" t="s">
        <v>300</v>
      </c>
      <c r="AI9" s="464" t="s">
        <v>700</v>
      </c>
      <c r="AJ9" s="464" t="s">
        <v>701</v>
      </c>
      <c r="AK9" s="1439"/>
      <c r="AL9" s="1453"/>
      <c r="AM9" s="1449"/>
      <c r="AN9" s="1451"/>
      <c r="AO9" s="1452"/>
      <c r="AP9" s="466"/>
      <c r="AQ9" s="466"/>
      <c r="AR9" s="466"/>
      <c r="AS9" s="466"/>
      <c r="AT9" s="466"/>
      <c r="AU9" s="466"/>
      <c r="AV9" s="466"/>
      <c r="AW9" s="466"/>
      <c r="AX9" s="466"/>
      <c r="AY9" s="466"/>
      <c r="AZ9" s="466"/>
      <c r="BA9" s="466"/>
      <c r="BB9" s="466"/>
      <c r="BC9" s="466"/>
      <c r="BD9" s="466"/>
    </row>
    <row r="10" spans="1:56" s="474" customFormat="1" ht="16.8" thickBot="1">
      <c r="A10" s="1432"/>
      <c r="B10" s="467" t="s">
        <v>738</v>
      </c>
      <c r="C10" s="468" t="s">
        <v>739</v>
      </c>
      <c r="D10" s="469" t="s">
        <v>740</v>
      </c>
      <c r="E10" s="469" t="s">
        <v>741</v>
      </c>
      <c r="F10" s="469" t="s">
        <v>741</v>
      </c>
      <c r="G10" s="469" t="s">
        <v>741</v>
      </c>
      <c r="H10" s="469" t="s">
        <v>741</v>
      </c>
      <c r="I10" s="469" t="s">
        <v>741</v>
      </c>
      <c r="J10" s="469" t="s">
        <v>741</v>
      </c>
      <c r="K10" s="469" t="s">
        <v>741</v>
      </c>
      <c r="L10" s="469" t="s">
        <v>741</v>
      </c>
      <c r="M10" s="469" t="s">
        <v>741</v>
      </c>
      <c r="N10" s="469" t="s">
        <v>741</v>
      </c>
      <c r="O10" s="469" t="s">
        <v>741</v>
      </c>
      <c r="P10" s="469" t="s">
        <v>741</v>
      </c>
      <c r="Q10" s="469" t="s">
        <v>741</v>
      </c>
      <c r="R10" s="469" t="s">
        <v>741</v>
      </c>
      <c r="S10" s="469" t="s">
        <v>741</v>
      </c>
      <c r="T10" s="469" t="s">
        <v>741</v>
      </c>
      <c r="U10" s="469" t="s">
        <v>739</v>
      </c>
      <c r="V10" s="1441"/>
      <c r="W10" s="1436"/>
      <c r="X10" s="1436"/>
      <c r="Y10" s="1443"/>
      <c r="Z10" s="1441"/>
      <c r="AA10" s="1436"/>
      <c r="AB10" s="1441"/>
      <c r="AC10" s="1441"/>
      <c r="AD10" s="470" t="s">
        <v>742</v>
      </c>
      <c r="AE10" s="469" t="s">
        <v>743</v>
      </c>
      <c r="AF10" s="469" t="s">
        <v>744</v>
      </c>
      <c r="AG10" s="469" t="s">
        <v>744</v>
      </c>
      <c r="AH10" s="470" t="s">
        <v>745</v>
      </c>
      <c r="AI10" s="470" t="s">
        <v>745</v>
      </c>
      <c r="AJ10" s="470" t="s">
        <v>745</v>
      </c>
      <c r="AK10" s="469" t="s">
        <v>746</v>
      </c>
      <c r="AL10" s="469" t="s">
        <v>746</v>
      </c>
      <c r="AM10" s="469" t="s">
        <v>747</v>
      </c>
      <c r="AN10" s="471" t="s">
        <v>748</v>
      </c>
      <c r="AO10" s="472" t="s">
        <v>748</v>
      </c>
      <c r="AP10" s="473"/>
      <c r="AQ10" s="473"/>
      <c r="AR10" s="473"/>
      <c r="AS10" s="473"/>
      <c r="AT10" s="473"/>
      <c r="AU10" s="473"/>
      <c r="AV10" s="473"/>
      <c r="AW10" s="473"/>
      <c r="AX10" s="473"/>
      <c r="AY10" s="473"/>
      <c r="AZ10" s="473"/>
      <c r="BA10" s="473"/>
      <c r="BB10" s="473"/>
      <c r="BC10" s="473"/>
      <c r="BD10" s="473"/>
    </row>
    <row r="11" spans="1:56" ht="21.75" customHeight="1">
      <c r="A11" s="475" t="s">
        <v>262</v>
      </c>
      <c r="B11" s="493"/>
      <c r="C11" s="494"/>
      <c r="D11" s="495"/>
      <c r="E11" s="494"/>
      <c r="F11" s="493"/>
      <c r="G11" s="493"/>
      <c r="H11" s="493"/>
      <c r="I11" s="495"/>
      <c r="J11" s="495"/>
      <c r="K11" s="495"/>
      <c r="L11" s="495"/>
      <c r="M11" s="495"/>
      <c r="N11" s="495"/>
      <c r="O11" s="495"/>
      <c r="P11" s="495"/>
      <c r="Q11" s="495"/>
      <c r="R11" s="494"/>
      <c r="S11" s="494"/>
      <c r="T11" s="494"/>
      <c r="U11" s="494"/>
      <c r="V11" s="496"/>
      <c r="W11" s="496"/>
      <c r="X11" s="496"/>
      <c r="Y11" s="497" t="s">
        <v>262</v>
      </c>
      <c r="Z11" s="497"/>
      <c r="AA11" s="496"/>
      <c r="AB11" s="496"/>
      <c r="AC11" s="496"/>
      <c r="AD11" s="496"/>
      <c r="AE11" s="496"/>
      <c r="AF11" s="496"/>
      <c r="AG11" s="496"/>
      <c r="AH11" s="496"/>
      <c r="AI11" s="496"/>
      <c r="AJ11" s="496"/>
      <c r="AK11" s="496"/>
      <c r="AL11" s="496"/>
      <c r="AM11" s="496"/>
      <c r="AN11" s="495"/>
      <c r="AO11" s="498"/>
      <c r="AP11" s="465"/>
      <c r="AQ11" s="465"/>
      <c r="AR11" s="465"/>
      <c r="AS11" s="465"/>
      <c r="AT11" s="465"/>
      <c r="AU11" s="465"/>
      <c r="AV11" s="465"/>
      <c r="AW11" s="465"/>
      <c r="AX11" s="465"/>
      <c r="AY11" s="465"/>
      <c r="AZ11" s="465"/>
      <c r="BA11" s="465"/>
      <c r="BB11" s="465"/>
      <c r="BC11" s="465"/>
      <c r="BD11" s="465"/>
    </row>
    <row r="12" spans="1:56" ht="21.75" customHeight="1">
      <c r="A12" s="476" t="s">
        <v>705</v>
      </c>
      <c r="B12" s="500">
        <v>8</v>
      </c>
      <c r="C12" s="500">
        <v>8</v>
      </c>
      <c r="D12" s="499">
        <v>3663</v>
      </c>
      <c r="E12" s="499">
        <v>7110</v>
      </c>
      <c r="F12" s="501">
        <f>SUM(G12:H12)</f>
        <v>112</v>
      </c>
      <c r="G12" s="501">
        <v>89</v>
      </c>
      <c r="H12" s="501">
        <v>23</v>
      </c>
      <c r="I12" s="501">
        <f>SUM(J12:K12)</f>
        <v>8</v>
      </c>
      <c r="J12" s="501">
        <v>8</v>
      </c>
      <c r="K12" s="501">
        <v>0</v>
      </c>
      <c r="L12" s="501">
        <f>SUM(M12:N12)</f>
        <v>78</v>
      </c>
      <c r="M12" s="501">
        <v>64</v>
      </c>
      <c r="N12" s="501">
        <v>14</v>
      </c>
      <c r="O12" s="501">
        <f>SUM(P12:Q12)</f>
        <v>26</v>
      </c>
      <c r="P12" s="501">
        <v>17</v>
      </c>
      <c r="Q12" s="501">
        <v>9</v>
      </c>
      <c r="R12" s="499">
        <f>SUM(S12:T12)</f>
        <v>643</v>
      </c>
      <c r="S12" s="499">
        <v>387</v>
      </c>
      <c r="T12" s="499">
        <v>256</v>
      </c>
      <c r="U12" s="499">
        <v>7</v>
      </c>
      <c r="V12" s="499">
        <f>SUM(W12:X12)</f>
        <v>7298984</v>
      </c>
      <c r="W12" s="499">
        <v>7268984</v>
      </c>
      <c r="X12" s="499">
        <v>30000</v>
      </c>
      <c r="Y12" s="501" t="s">
        <v>705</v>
      </c>
      <c r="Z12" s="501">
        <f>SUM(AA12:AC12)</f>
        <v>8</v>
      </c>
      <c r="AA12" s="499">
        <v>8</v>
      </c>
      <c r="AB12" s="499">
        <v>0</v>
      </c>
      <c r="AC12" s="499">
        <v>0</v>
      </c>
      <c r="AD12" s="499">
        <v>200</v>
      </c>
      <c r="AE12" s="499">
        <v>80</v>
      </c>
      <c r="AF12" s="499">
        <v>1</v>
      </c>
      <c r="AG12" s="499">
        <v>1</v>
      </c>
      <c r="AH12" s="499">
        <f>SUM(AI12:AJ12)</f>
        <v>30</v>
      </c>
      <c r="AI12" s="499">
        <v>8</v>
      </c>
      <c r="AJ12" s="499">
        <v>22</v>
      </c>
      <c r="AK12" s="499">
        <v>0</v>
      </c>
      <c r="AL12" s="499">
        <v>2</v>
      </c>
      <c r="AM12" s="499">
        <v>1</v>
      </c>
      <c r="AN12" s="502">
        <v>3400</v>
      </c>
      <c r="AO12" s="502">
        <v>1600</v>
      </c>
      <c r="AP12" s="465"/>
      <c r="AQ12" s="465"/>
      <c r="AR12" s="465"/>
      <c r="AS12" s="465"/>
      <c r="AT12" s="465"/>
      <c r="AU12" s="465"/>
      <c r="AV12" s="465"/>
      <c r="AW12" s="465"/>
      <c r="AX12" s="465"/>
      <c r="AY12" s="465"/>
      <c r="AZ12" s="465"/>
      <c r="BA12" s="465"/>
      <c r="BB12" s="465"/>
      <c r="BC12" s="465"/>
      <c r="BD12" s="465"/>
    </row>
    <row r="13" spans="1:56" ht="21.75" customHeight="1">
      <c r="A13" s="476"/>
      <c r="B13" s="501"/>
      <c r="C13" s="501"/>
      <c r="D13" s="499"/>
      <c r="E13" s="499"/>
      <c r="F13" s="501"/>
      <c r="G13" s="501"/>
      <c r="H13" s="501"/>
      <c r="I13" s="501"/>
      <c r="J13" s="501"/>
      <c r="K13" s="501"/>
      <c r="L13" s="501"/>
      <c r="M13" s="501"/>
      <c r="N13" s="501"/>
      <c r="O13" s="501"/>
      <c r="P13" s="501"/>
      <c r="Q13" s="501"/>
      <c r="R13" s="499"/>
      <c r="S13" s="499"/>
      <c r="T13" s="499"/>
      <c r="U13" s="499"/>
      <c r="V13" s="499"/>
      <c r="W13" s="499"/>
      <c r="X13" s="499"/>
      <c r="Y13" s="501"/>
      <c r="Z13" s="501"/>
      <c r="AA13" s="499"/>
      <c r="AB13" s="499"/>
      <c r="AC13" s="499"/>
      <c r="AD13" s="499"/>
      <c r="AE13" s="499"/>
      <c r="AF13" s="499"/>
      <c r="AG13" s="499"/>
      <c r="AH13" s="499"/>
      <c r="AI13" s="499"/>
      <c r="AJ13" s="499"/>
      <c r="AK13" s="499"/>
      <c r="AL13" s="499"/>
      <c r="AM13" s="499"/>
      <c r="AN13" s="502"/>
      <c r="AO13" s="502"/>
      <c r="AP13" s="465"/>
      <c r="AQ13" s="465"/>
      <c r="AR13" s="465"/>
      <c r="AS13" s="465"/>
      <c r="AT13" s="465"/>
      <c r="AU13" s="465"/>
      <c r="AV13" s="465"/>
      <c r="AW13" s="465"/>
      <c r="AX13" s="465"/>
      <c r="AY13" s="465"/>
      <c r="AZ13" s="465"/>
      <c r="BA13" s="465"/>
      <c r="BB13" s="465"/>
      <c r="BC13" s="465"/>
      <c r="BD13" s="465"/>
    </row>
    <row r="14" spans="1:56" ht="21.75" customHeight="1">
      <c r="A14" s="476"/>
      <c r="B14" s="501"/>
      <c r="C14" s="501"/>
      <c r="D14" s="499"/>
      <c r="E14" s="499"/>
      <c r="F14" s="501"/>
      <c r="G14" s="501"/>
      <c r="H14" s="501"/>
      <c r="I14" s="501"/>
      <c r="J14" s="501"/>
      <c r="K14" s="501"/>
      <c r="L14" s="501"/>
      <c r="M14" s="501"/>
      <c r="N14" s="501"/>
      <c r="O14" s="501"/>
      <c r="P14" s="501"/>
      <c r="Q14" s="501"/>
      <c r="R14" s="499"/>
      <c r="S14" s="499"/>
      <c r="T14" s="499"/>
      <c r="U14" s="499"/>
      <c r="V14" s="499"/>
      <c r="W14" s="499"/>
      <c r="X14" s="499"/>
      <c r="Y14" s="501"/>
      <c r="Z14" s="501"/>
      <c r="AA14" s="499"/>
      <c r="AB14" s="499"/>
      <c r="AC14" s="499"/>
      <c r="AD14" s="499"/>
      <c r="AE14" s="499"/>
      <c r="AF14" s="499"/>
      <c r="AG14" s="499"/>
      <c r="AH14" s="499"/>
      <c r="AI14" s="499"/>
      <c r="AJ14" s="499"/>
      <c r="AK14" s="499"/>
      <c r="AL14" s="499"/>
      <c r="AM14" s="499"/>
      <c r="AN14" s="502"/>
      <c r="AO14" s="502"/>
      <c r="AP14" s="465"/>
      <c r="AQ14" s="465"/>
      <c r="AR14" s="465"/>
      <c r="AS14" s="465"/>
      <c r="AT14" s="465"/>
      <c r="AU14" s="465"/>
      <c r="AV14" s="465"/>
      <c r="AW14" s="465"/>
      <c r="AX14" s="465"/>
      <c r="AY14" s="465"/>
      <c r="AZ14" s="465"/>
      <c r="BA14" s="465"/>
      <c r="BB14" s="465"/>
      <c r="BC14" s="465"/>
      <c r="BD14" s="465"/>
    </row>
    <row r="15" spans="1:56" ht="21.75" customHeight="1">
      <c r="A15" s="476"/>
      <c r="B15" s="501"/>
      <c r="C15" s="501"/>
      <c r="D15" s="499"/>
      <c r="E15" s="499"/>
      <c r="F15" s="501"/>
      <c r="G15" s="501"/>
      <c r="H15" s="501"/>
      <c r="I15" s="501"/>
      <c r="J15" s="501"/>
      <c r="K15" s="501"/>
      <c r="L15" s="501"/>
      <c r="M15" s="501"/>
      <c r="N15" s="501"/>
      <c r="O15" s="501"/>
      <c r="P15" s="501"/>
      <c r="Q15" s="501"/>
      <c r="R15" s="499"/>
      <c r="S15" s="499"/>
      <c r="T15" s="499"/>
      <c r="U15" s="499"/>
      <c r="V15" s="499"/>
      <c r="W15" s="499"/>
      <c r="X15" s="499"/>
      <c r="Y15" s="501"/>
      <c r="Z15" s="501"/>
      <c r="AA15" s="499"/>
      <c r="AB15" s="499"/>
      <c r="AC15" s="499"/>
      <c r="AD15" s="499"/>
      <c r="AE15" s="499"/>
      <c r="AF15" s="499"/>
      <c r="AG15" s="499"/>
      <c r="AH15" s="499"/>
      <c r="AI15" s="499"/>
      <c r="AJ15" s="499"/>
      <c r="AK15" s="499"/>
      <c r="AL15" s="499"/>
      <c r="AM15" s="499"/>
      <c r="AN15" s="502"/>
      <c r="AO15" s="502"/>
      <c r="AP15" s="465"/>
      <c r="AQ15" s="465"/>
      <c r="AR15" s="465"/>
      <c r="AS15" s="465"/>
      <c r="AT15" s="465"/>
      <c r="AU15" s="465"/>
      <c r="AV15" s="465"/>
      <c r="AW15" s="465"/>
      <c r="AX15" s="465"/>
      <c r="AY15" s="465"/>
      <c r="AZ15" s="465"/>
      <c r="BA15" s="465"/>
      <c r="BB15" s="465"/>
      <c r="BC15" s="465"/>
      <c r="BD15" s="465"/>
    </row>
    <row r="16" spans="1:56" ht="21.75" customHeight="1">
      <c r="A16" s="476"/>
      <c r="B16" s="501"/>
      <c r="C16" s="501"/>
      <c r="D16" s="499"/>
      <c r="E16" s="499"/>
      <c r="F16" s="501"/>
      <c r="G16" s="501"/>
      <c r="H16" s="501"/>
      <c r="I16" s="501"/>
      <c r="J16" s="501"/>
      <c r="K16" s="501"/>
      <c r="L16" s="501"/>
      <c r="M16" s="501"/>
      <c r="N16" s="501"/>
      <c r="O16" s="501"/>
      <c r="P16" s="501"/>
      <c r="Q16" s="501"/>
      <c r="R16" s="499"/>
      <c r="S16" s="499"/>
      <c r="T16" s="499"/>
      <c r="U16" s="499"/>
      <c r="V16" s="499"/>
      <c r="W16" s="499"/>
      <c r="X16" s="499"/>
      <c r="Y16" s="501"/>
      <c r="Z16" s="501"/>
      <c r="AA16" s="499"/>
      <c r="AB16" s="499"/>
      <c r="AC16" s="499"/>
      <c r="AD16" s="499"/>
      <c r="AE16" s="499"/>
      <c r="AF16" s="499"/>
      <c r="AG16" s="499"/>
      <c r="AH16" s="499"/>
      <c r="AI16" s="499"/>
      <c r="AJ16" s="499"/>
      <c r="AK16" s="499"/>
      <c r="AL16" s="499"/>
      <c r="AM16" s="499"/>
      <c r="AN16" s="502"/>
      <c r="AO16" s="502"/>
      <c r="AP16" s="465"/>
      <c r="AQ16" s="465"/>
      <c r="AR16" s="465"/>
      <c r="AS16" s="465"/>
      <c r="AT16" s="465"/>
      <c r="AU16" s="465"/>
      <c r="AV16" s="465"/>
      <c r="AW16" s="465"/>
      <c r="AX16" s="465"/>
      <c r="AY16" s="465"/>
      <c r="AZ16" s="465"/>
      <c r="BA16" s="465"/>
      <c r="BB16" s="465"/>
      <c r="BC16" s="465"/>
      <c r="BD16" s="465"/>
    </row>
    <row r="17" spans="1:56" ht="21.75" customHeight="1">
      <c r="A17" s="476"/>
      <c r="B17" s="501"/>
      <c r="C17" s="501"/>
      <c r="D17" s="499"/>
      <c r="E17" s="499"/>
      <c r="F17" s="501"/>
      <c r="G17" s="501"/>
      <c r="H17" s="501"/>
      <c r="I17" s="501"/>
      <c r="J17" s="501"/>
      <c r="K17" s="501"/>
      <c r="L17" s="501"/>
      <c r="M17" s="501"/>
      <c r="N17" s="501"/>
      <c r="O17" s="501"/>
      <c r="P17" s="501"/>
      <c r="Q17" s="501"/>
      <c r="R17" s="499"/>
      <c r="S17" s="499"/>
      <c r="T17" s="499"/>
      <c r="U17" s="499"/>
      <c r="V17" s="499"/>
      <c r="W17" s="499"/>
      <c r="X17" s="499"/>
      <c r="Y17" s="501"/>
      <c r="Z17" s="501"/>
      <c r="AA17" s="499"/>
      <c r="AB17" s="499"/>
      <c r="AC17" s="499"/>
      <c r="AD17" s="499"/>
      <c r="AE17" s="499"/>
      <c r="AF17" s="499"/>
      <c r="AG17" s="499"/>
      <c r="AH17" s="499"/>
      <c r="AI17" s="499"/>
      <c r="AJ17" s="499"/>
      <c r="AK17" s="499"/>
      <c r="AL17" s="499"/>
      <c r="AM17" s="499"/>
      <c r="AN17" s="502"/>
      <c r="AO17" s="502"/>
      <c r="AP17" s="465"/>
      <c r="AQ17" s="465"/>
      <c r="AR17" s="465"/>
      <c r="AS17" s="465"/>
      <c r="AT17" s="465"/>
      <c r="AU17" s="465"/>
      <c r="AV17" s="465"/>
      <c r="AW17" s="465"/>
      <c r="AX17" s="465"/>
      <c r="AY17" s="465"/>
      <c r="AZ17" s="465"/>
      <c r="BA17" s="465"/>
      <c r="BB17" s="465"/>
      <c r="BC17" s="465"/>
      <c r="BD17" s="465"/>
    </row>
    <row r="18" spans="1:56" ht="21.75" customHeight="1">
      <c r="A18" s="476"/>
      <c r="B18" s="501"/>
      <c r="C18" s="501"/>
      <c r="D18" s="499"/>
      <c r="E18" s="499"/>
      <c r="F18" s="501"/>
      <c r="G18" s="501"/>
      <c r="H18" s="501"/>
      <c r="I18" s="501"/>
      <c r="J18" s="501"/>
      <c r="K18" s="501"/>
      <c r="L18" s="501"/>
      <c r="M18" s="501"/>
      <c r="N18" s="501"/>
      <c r="O18" s="501"/>
      <c r="P18" s="501"/>
      <c r="Q18" s="501"/>
      <c r="R18" s="499"/>
      <c r="S18" s="499"/>
      <c r="T18" s="499"/>
      <c r="U18" s="499"/>
      <c r="V18" s="499"/>
      <c r="W18" s="499"/>
      <c r="X18" s="499"/>
      <c r="Y18" s="501"/>
      <c r="Z18" s="501"/>
      <c r="AA18" s="499"/>
      <c r="AB18" s="499"/>
      <c r="AC18" s="499"/>
      <c r="AD18" s="499"/>
      <c r="AE18" s="499"/>
      <c r="AF18" s="499"/>
      <c r="AG18" s="499"/>
      <c r="AH18" s="499"/>
      <c r="AI18" s="499"/>
      <c r="AJ18" s="499"/>
      <c r="AK18" s="499"/>
      <c r="AL18" s="499"/>
      <c r="AM18" s="499"/>
      <c r="AN18" s="502"/>
      <c r="AO18" s="502"/>
      <c r="AP18" s="465"/>
      <c r="AQ18" s="465"/>
      <c r="AR18" s="465"/>
      <c r="AS18" s="465"/>
      <c r="AT18" s="465"/>
      <c r="AU18" s="465"/>
      <c r="AV18" s="465"/>
      <c r="AW18" s="465"/>
      <c r="AX18" s="465"/>
      <c r="AY18" s="465"/>
      <c r="AZ18" s="465"/>
      <c r="BA18" s="465"/>
      <c r="BB18" s="465"/>
      <c r="BC18" s="465"/>
      <c r="BD18" s="465"/>
    </row>
    <row r="19" spans="1:56" ht="21.75" customHeight="1">
      <c r="A19" s="476"/>
      <c r="B19" s="501"/>
      <c r="C19" s="501"/>
      <c r="D19" s="499"/>
      <c r="E19" s="499"/>
      <c r="F19" s="501"/>
      <c r="G19" s="501"/>
      <c r="H19" s="501"/>
      <c r="I19" s="501"/>
      <c r="J19" s="501"/>
      <c r="K19" s="501"/>
      <c r="L19" s="501"/>
      <c r="M19" s="501"/>
      <c r="N19" s="501"/>
      <c r="O19" s="501"/>
      <c r="P19" s="501"/>
      <c r="Q19" s="501"/>
      <c r="R19" s="499"/>
      <c r="S19" s="499"/>
      <c r="T19" s="499"/>
      <c r="U19" s="499"/>
      <c r="V19" s="499"/>
      <c r="W19" s="499"/>
      <c r="X19" s="499"/>
      <c r="Y19" s="501"/>
      <c r="Z19" s="501"/>
      <c r="AA19" s="499"/>
      <c r="AB19" s="499"/>
      <c r="AC19" s="499"/>
      <c r="AD19" s="499"/>
      <c r="AE19" s="499"/>
      <c r="AF19" s="499"/>
      <c r="AG19" s="499"/>
      <c r="AH19" s="499"/>
      <c r="AI19" s="499"/>
      <c r="AJ19" s="499"/>
      <c r="AK19" s="499"/>
      <c r="AL19" s="499"/>
      <c r="AM19" s="499"/>
      <c r="AN19" s="502"/>
      <c r="AO19" s="502"/>
      <c r="AP19" s="465"/>
      <c r="AQ19" s="465"/>
      <c r="AR19" s="465"/>
      <c r="AS19" s="465"/>
      <c r="AT19" s="465"/>
      <c r="AU19" s="465"/>
      <c r="AV19" s="465"/>
      <c r="AW19" s="465"/>
      <c r="AX19" s="465"/>
      <c r="AY19" s="465"/>
      <c r="AZ19" s="465"/>
      <c r="BA19" s="465"/>
      <c r="BB19" s="465"/>
      <c r="BC19" s="465"/>
      <c r="BD19" s="465"/>
    </row>
    <row r="20" spans="1:56" ht="21.75" customHeight="1">
      <c r="A20" s="476"/>
      <c r="B20" s="501"/>
      <c r="C20" s="501"/>
      <c r="D20" s="499"/>
      <c r="E20" s="499"/>
      <c r="F20" s="501"/>
      <c r="G20" s="501"/>
      <c r="H20" s="501"/>
      <c r="I20" s="501"/>
      <c r="J20" s="501"/>
      <c r="K20" s="501"/>
      <c r="L20" s="501"/>
      <c r="M20" s="501"/>
      <c r="N20" s="501"/>
      <c r="O20" s="501"/>
      <c r="P20" s="501"/>
      <c r="Q20" s="501"/>
      <c r="R20" s="499"/>
      <c r="S20" s="499"/>
      <c r="T20" s="499"/>
      <c r="U20" s="499"/>
      <c r="V20" s="499"/>
      <c r="W20" s="499"/>
      <c r="X20" s="499"/>
      <c r="Y20" s="501"/>
      <c r="Z20" s="501"/>
      <c r="AA20" s="499"/>
      <c r="AB20" s="499"/>
      <c r="AC20" s="499"/>
      <c r="AD20" s="499"/>
      <c r="AE20" s="499"/>
      <c r="AF20" s="499"/>
      <c r="AG20" s="499"/>
      <c r="AH20" s="499"/>
      <c r="AI20" s="499"/>
      <c r="AJ20" s="499"/>
      <c r="AK20" s="499"/>
      <c r="AL20" s="499"/>
      <c r="AM20" s="499"/>
      <c r="AN20" s="502"/>
      <c r="AO20" s="502"/>
      <c r="AP20" s="465"/>
      <c r="AQ20" s="465"/>
      <c r="AR20" s="465"/>
      <c r="AS20" s="465"/>
      <c r="AT20" s="465"/>
      <c r="AU20" s="465"/>
      <c r="AV20" s="465"/>
      <c r="AW20" s="465"/>
      <c r="AX20" s="465"/>
      <c r="AY20" s="465"/>
      <c r="AZ20" s="465"/>
      <c r="BA20" s="465"/>
      <c r="BB20" s="465"/>
      <c r="BC20" s="465"/>
      <c r="BD20" s="465"/>
    </row>
    <row r="21" spans="1:56" ht="21.75" customHeight="1">
      <c r="A21" s="476"/>
      <c r="B21" s="501"/>
      <c r="C21" s="501"/>
      <c r="D21" s="499"/>
      <c r="E21" s="499"/>
      <c r="F21" s="501"/>
      <c r="G21" s="501"/>
      <c r="H21" s="501"/>
      <c r="I21" s="501"/>
      <c r="J21" s="501"/>
      <c r="K21" s="501"/>
      <c r="L21" s="501"/>
      <c r="M21" s="501"/>
      <c r="N21" s="501"/>
      <c r="O21" s="501"/>
      <c r="P21" s="501"/>
      <c r="Q21" s="501"/>
      <c r="R21" s="499"/>
      <c r="S21" s="499"/>
      <c r="T21" s="499"/>
      <c r="U21" s="499"/>
      <c r="V21" s="499"/>
      <c r="W21" s="499"/>
      <c r="X21" s="499"/>
      <c r="Y21" s="501"/>
      <c r="Z21" s="501"/>
      <c r="AA21" s="499"/>
      <c r="AB21" s="499"/>
      <c r="AC21" s="499"/>
      <c r="AD21" s="499"/>
      <c r="AE21" s="499"/>
      <c r="AF21" s="499"/>
      <c r="AG21" s="499"/>
      <c r="AH21" s="499"/>
      <c r="AI21" s="499"/>
      <c r="AJ21" s="499"/>
      <c r="AK21" s="499"/>
      <c r="AL21" s="499"/>
      <c r="AM21" s="499"/>
      <c r="AN21" s="502"/>
      <c r="AO21" s="502"/>
      <c r="AP21" s="465"/>
      <c r="AQ21" s="465"/>
      <c r="AR21" s="465"/>
      <c r="AS21" s="465"/>
      <c r="AT21" s="465"/>
      <c r="AU21" s="465"/>
      <c r="AV21" s="465"/>
      <c r="AW21" s="465"/>
      <c r="AX21" s="465"/>
      <c r="AY21" s="465"/>
      <c r="AZ21" s="465"/>
      <c r="BA21" s="465"/>
      <c r="BB21" s="465"/>
      <c r="BC21" s="465"/>
      <c r="BD21" s="465"/>
    </row>
    <row r="22" spans="1:56" ht="21.75" customHeight="1">
      <c r="A22" s="476"/>
      <c r="B22" s="501"/>
      <c r="C22" s="501"/>
      <c r="D22" s="499"/>
      <c r="E22" s="499"/>
      <c r="F22" s="501"/>
      <c r="G22" s="501"/>
      <c r="H22" s="501"/>
      <c r="I22" s="501"/>
      <c r="J22" s="501"/>
      <c r="K22" s="501"/>
      <c r="L22" s="501"/>
      <c r="M22" s="501"/>
      <c r="N22" s="501"/>
      <c r="O22" s="501"/>
      <c r="P22" s="501"/>
      <c r="Q22" s="501"/>
      <c r="R22" s="499"/>
      <c r="S22" s="499"/>
      <c r="T22" s="499"/>
      <c r="U22" s="499"/>
      <c r="V22" s="499"/>
      <c r="W22" s="499"/>
      <c r="X22" s="499"/>
      <c r="Y22" s="501"/>
      <c r="Z22" s="501"/>
      <c r="AA22" s="499"/>
      <c r="AB22" s="499"/>
      <c r="AC22" s="499"/>
      <c r="AD22" s="499"/>
      <c r="AE22" s="499"/>
      <c r="AF22" s="499"/>
      <c r="AG22" s="499"/>
      <c r="AH22" s="499"/>
      <c r="AI22" s="499"/>
      <c r="AJ22" s="499"/>
      <c r="AK22" s="499"/>
      <c r="AL22" s="499"/>
      <c r="AM22" s="499"/>
      <c r="AN22" s="502"/>
      <c r="AO22" s="502"/>
      <c r="AP22" s="465"/>
      <c r="AQ22" s="465"/>
      <c r="AR22" s="465"/>
      <c r="AS22" s="465"/>
      <c r="AT22" s="465"/>
      <c r="AU22" s="465"/>
      <c r="AV22" s="465"/>
      <c r="AW22" s="465"/>
      <c r="AX22" s="465"/>
      <c r="AY22" s="465"/>
      <c r="AZ22" s="465"/>
      <c r="BA22" s="465"/>
      <c r="BB22" s="465"/>
      <c r="BC22" s="465"/>
      <c r="BD22" s="465"/>
    </row>
    <row r="23" spans="1:56" ht="21.75" customHeight="1">
      <c r="A23" s="476"/>
      <c r="B23" s="501"/>
      <c r="C23" s="501"/>
      <c r="D23" s="499"/>
      <c r="E23" s="499"/>
      <c r="F23" s="501"/>
      <c r="G23" s="501"/>
      <c r="H23" s="501"/>
      <c r="I23" s="501"/>
      <c r="J23" s="501"/>
      <c r="K23" s="501"/>
      <c r="L23" s="501"/>
      <c r="M23" s="501"/>
      <c r="N23" s="501"/>
      <c r="O23" s="501"/>
      <c r="P23" s="501"/>
      <c r="Q23" s="501"/>
      <c r="R23" s="499"/>
      <c r="S23" s="499"/>
      <c r="T23" s="499"/>
      <c r="U23" s="499"/>
      <c r="V23" s="499"/>
      <c r="W23" s="499"/>
      <c r="X23" s="499"/>
      <c r="Y23" s="501"/>
      <c r="Z23" s="501"/>
      <c r="AA23" s="499"/>
      <c r="AB23" s="499"/>
      <c r="AC23" s="499"/>
      <c r="AD23" s="499"/>
      <c r="AE23" s="499"/>
      <c r="AF23" s="499"/>
      <c r="AG23" s="499"/>
      <c r="AH23" s="499"/>
      <c r="AI23" s="499"/>
      <c r="AJ23" s="499"/>
      <c r="AK23" s="499"/>
      <c r="AL23" s="499"/>
      <c r="AM23" s="499"/>
      <c r="AN23" s="502"/>
      <c r="AO23" s="502"/>
      <c r="AP23" s="465"/>
      <c r="AQ23" s="465"/>
      <c r="AR23" s="465"/>
      <c r="AS23" s="465"/>
      <c r="AT23" s="465"/>
      <c r="AU23" s="465"/>
      <c r="AV23" s="465"/>
      <c r="AW23" s="465"/>
      <c r="AX23" s="465"/>
      <c r="AY23" s="465"/>
      <c r="AZ23" s="465"/>
      <c r="BA23" s="465"/>
      <c r="BB23" s="465"/>
      <c r="BC23" s="465"/>
      <c r="BD23" s="465"/>
    </row>
    <row r="24" spans="1:56" ht="21.75" customHeight="1">
      <c r="A24" s="477"/>
      <c r="B24" s="501"/>
      <c r="C24" s="501"/>
      <c r="D24" s="499"/>
      <c r="E24" s="499"/>
      <c r="F24" s="501"/>
      <c r="G24" s="501"/>
      <c r="H24" s="501"/>
      <c r="I24" s="501"/>
      <c r="J24" s="501"/>
      <c r="K24" s="501"/>
      <c r="L24" s="501"/>
      <c r="M24" s="501"/>
      <c r="N24" s="501"/>
      <c r="O24" s="501"/>
      <c r="P24" s="501"/>
      <c r="Q24" s="501"/>
      <c r="R24" s="499"/>
      <c r="S24" s="499"/>
      <c r="T24" s="499"/>
      <c r="U24" s="499"/>
      <c r="V24" s="499"/>
      <c r="W24" s="499"/>
      <c r="X24" s="499"/>
      <c r="Y24" s="501"/>
      <c r="Z24" s="501"/>
      <c r="AA24" s="499"/>
      <c r="AB24" s="499"/>
      <c r="AC24" s="499"/>
      <c r="AD24" s="499"/>
      <c r="AE24" s="499"/>
      <c r="AF24" s="499"/>
      <c r="AG24" s="499"/>
      <c r="AH24" s="499"/>
      <c r="AI24" s="499"/>
      <c r="AJ24" s="499"/>
      <c r="AK24" s="499"/>
      <c r="AL24" s="499"/>
      <c r="AM24" s="499"/>
      <c r="AN24" s="502"/>
      <c r="AO24" s="502"/>
    </row>
    <row r="25" spans="1:56" ht="21.75" customHeight="1">
      <c r="A25" s="477"/>
      <c r="B25" s="501"/>
      <c r="C25" s="501"/>
      <c r="D25" s="499"/>
      <c r="E25" s="499"/>
      <c r="F25" s="501"/>
      <c r="G25" s="501"/>
      <c r="H25" s="501"/>
      <c r="I25" s="501"/>
      <c r="J25" s="501"/>
      <c r="K25" s="501"/>
      <c r="L25" s="501"/>
      <c r="M25" s="501"/>
      <c r="N25" s="501"/>
      <c r="O25" s="501"/>
      <c r="P25" s="501"/>
      <c r="Q25" s="501"/>
      <c r="R25" s="499"/>
      <c r="S25" s="499"/>
      <c r="T25" s="499"/>
      <c r="U25" s="499"/>
      <c r="V25" s="499"/>
      <c r="W25" s="499"/>
      <c r="X25" s="499"/>
      <c r="Y25" s="501"/>
      <c r="Z25" s="501"/>
      <c r="AA25" s="499"/>
      <c r="AB25" s="499"/>
      <c r="AC25" s="499"/>
      <c r="AD25" s="499"/>
      <c r="AE25" s="499"/>
      <c r="AF25" s="499"/>
      <c r="AG25" s="499"/>
      <c r="AH25" s="499"/>
      <c r="AI25" s="499"/>
      <c r="AJ25" s="499"/>
      <c r="AK25" s="499"/>
      <c r="AL25" s="499"/>
      <c r="AM25" s="499"/>
      <c r="AN25" s="502"/>
      <c r="AO25" s="502"/>
    </row>
    <row r="26" spans="1:56" ht="21.75" customHeight="1">
      <c r="A26" s="477"/>
      <c r="B26" s="501"/>
      <c r="C26" s="501"/>
      <c r="D26" s="499"/>
      <c r="E26" s="499"/>
      <c r="F26" s="501"/>
      <c r="G26" s="501"/>
      <c r="H26" s="501"/>
      <c r="I26" s="501"/>
      <c r="J26" s="501"/>
      <c r="K26" s="501"/>
      <c r="L26" s="501"/>
      <c r="M26" s="501"/>
      <c r="N26" s="501"/>
      <c r="O26" s="501"/>
      <c r="P26" s="501"/>
      <c r="Q26" s="501"/>
      <c r="R26" s="499"/>
      <c r="S26" s="499"/>
      <c r="T26" s="499"/>
      <c r="U26" s="499"/>
      <c r="V26" s="499"/>
      <c r="W26" s="499"/>
      <c r="X26" s="499"/>
      <c r="Y26" s="501"/>
      <c r="Z26" s="501"/>
      <c r="AA26" s="499"/>
      <c r="AB26" s="499"/>
      <c r="AC26" s="499"/>
      <c r="AD26" s="499"/>
      <c r="AE26" s="499"/>
      <c r="AF26" s="499"/>
      <c r="AG26" s="499"/>
      <c r="AH26" s="499"/>
      <c r="AI26" s="499"/>
      <c r="AJ26" s="499"/>
      <c r="AK26" s="499"/>
      <c r="AL26" s="499"/>
      <c r="AM26" s="499"/>
      <c r="AN26" s="502"/>
      <c r="AO26" s="502"/>
    </row>
    <row r="27" spans="1:56" ht="21.75" customHeight="1">
      <c r="A27" s="477"/>
      <c r="B27" s="501"/>
      <c r="C27" s="501"/>
      <c r="D27" s="499"/>
      <c r="E27" s="499"/>
      <c r="F27" s="501"/>
      <c r="G27" s="501"/>
      <c r="H27" s="501"/>
      <c r="I27" s="501"/>
      <c r="J27" s="501"/>
      <c r="K27" s="501"/>
      <c r="L27" s="501"/>
      <c r="M27" s="501"/>
      <c r="N27" s="501"/>
      <c r="O27" s="501"/>
      <c r="P27" s="501"/>
      <c r="Q27" s="501"/>
      <c r="R27" s="499"/>
      <c r="S27" s="499"/>
      <c r="T27" s="499"/>
      <c r="U27" s="499"/>
      <c r="V27" s="499"/>
      <c r="W27" s="499"/>
      <c r="X27" s="499"/>
      <c r="Y27" s="501"/>
      <c r="Z27" s="501"/>
      <c r="AA27" s="499"/>
      <c r="AB27" s="499"/>
      <c r="AC27" s="499"/>
      <c r="AD27" s="499"/>
      <c r="AE27" s="499"/>
      <c r="AF27" s="499"/>
      <c r="AG27" s="499"/>
      <c r="AH27" s="499"/>
      <c r="AI27" s="499"/>
      <c r="AJ27" s="499"/>
      <c r="AK27" s="499"/>
      <c r="AL27" s="499"/>
      <c r="AM27" s="499"/>
      <c r="AN27" s="502"/>
      <c r="AO27" s="502"/>
    </row>
    <row r="28" spans="1:56" ht="21.75" customHeight="1">
      <c r="A28" s="478"/>
      <c r="B28" s="503"/>
      <c r="C28" s="503"/>
      <c r="D28" s="504"/>
      <c r="E28" s="504"/>
      <c r="F28" s="503"/>
      <c r="G28" s="503"/>
      <c r="H28" s="503"/>
      <c r="I28" s="503"/>
      <c r="J28" s="503"/>
      <c r="K28" s="503"/>
      <c r="L28" s="503"/>
      <c r="M28" s="503"/>
      <c r="N28" s="503"/>
      <c r="O28" s="503"/>
      <c r="P28" s="503"/>
      <c r="Q28" s="503"/>
      <c r="R28" s="504"/>
      <c r="S28" s="504"/>
      <c r="T28" s="504"/>
      <c r="U28" s="504"/>
      <c r="V28" s="504"/>
      <c r="W28" s="504"/>
      <c r="X28" s="504"/>
      <c r="Y28" s="503"/>
      <c r="Z28" s="503"/>
      <c r="AA28" s="504"/>
      <c r="AB28" s="504"/>
      <c r="AC28" s="504"/>
      <c r="AD28" s="504"/>
      <c r="AE28" s="504"/>
      <c r="AF28" s="504"/>
      <c r="AG28" s="504"/>
      <c r="AH28" s="504"/>
      <c r="AI28" s="504"/>
      <c r="AJ28" s="504"/>
      <c r="AK28" s="504"/>
      <c r="AL28" s="504"/>
      <c r="AM28" s="504"/>
      <c r="AN28" s="505"/>
      <c r="AO28" s="505"/>
    </row>
    <row r="29" spans="1:56" ht="16.8" thickBot="1">
      <c r="A29" s="479" t="s">
        <v>706</v>
      </c>
      <c r="B29" s="480"/>
      <c r="C29" s="480"/>
      <c r="D29" s="480"/>
      <c r="E29" s="480"/>
      <c r="F29" s="480"/>
      <c r="G29" s="481"/>
      <c r="H29" s="481"/>
      <c r="I29" s="481"/>
      <c r="J29" s="481"/>
      <c r="K29" s="481"/>
      <c r="L29" s="481"/>
      <c r="M29" s="481"/>
      <c r="N29" s="481"/>
      <c r="O29" s="481"/>
      <c r="P29" s="481"/>
      <c r="Q29" s="481"/>
      <c r="R29" s="481"/>
      <c r="S29" s="481"/>
      <c r="T29" s="481"/>
      <c r="U29" s="481"/>
      <c r="V29" s="481"/>
      <c r="W29" s="481"/>
      <c r="X29" s="481"/>
      <c r="Y29" s="479" t="s">
        <v>706</v>
      </c>
      <c r="Z29" s="482"/>
      <c r="AA29" s="481"/>
      <c r="AB29" s="481"/>
      <c r="AC29" s="481"/>
      <c r="AD29" s="481"/>
      <c r="AE29" s="481"/>
      <c r="AF29" s="481"/>
      <c r="AG29" s="481"/>
      <c r="AH29" s="481"/>
      <c r="AI29" s="481"/>
      <c r="AJ29" s="481"/>
      <c r="AK29" s="481"/>
      <c r="AL29" s="481"/>
      <c r="AM29" s="481"/>
      <c r="AN29" s="481"/>
      <c r="AO29" s="481"/>
    </row>
    <row r="30" spans="1:56">
      <c r="A30" s="483"/>
      <c r="Q30" s="483"/>
      <c r="W30" s="484"/>
      <c r="Y30" s="485" t="s">
        <v>310</v>
      </c>
      <c r="Z30" s="486"/>
      <c r="AA30" s="484"/>
      <c r="AB30" s="487" t="s">
        <v>311</v>
      </c>
      <c r="AE30" s="485" t="s">
        <v>385</v>
      </c>
      <c r="AI30" s="456" t="s">
        <v>386</v>
      </c>
      <c r="AL30" s="488"/>
      <c r="AM30" s="1447" t="s">
        <v>754</v>
      </c>
      <c r="AN30" s="1447"/>
      <c r="AO30" s="1447"/>
    </row>
    <row r="31" spans="1:56">
      <c r="A31" s="489"/>
      <c r="Q31" s="490"/>
      <c r="W31" s="484"/>
      <c r="Y31" s="486"/>
      <c r="Z31" s="486"/>
      <c r="AA31" s="484"/>
      <c r="AB31" s="487"/>
      <c r="AE31" s="486" t="s">
        <v>314</v>
      </c>
      <c r="AF31" s="491"/>
      <c r="AL31" s="492"/>
    </row>
    <row r="33" spans="25:25">
      <c r="Y33" s="456" t="s">
        <v>749</v>
      </c>
    </row>
    <row r="34" spans="25:25">
      <c r="Y34" s="456" t="s">
        <v>750</v>
      </c>
    </row>
    <row r="35" spans="25:25">
      <c r="Y35" s="456" t="s">
        <v>751</v>
      </c>
    </row>
    <row r="36" spans="25:25">
      <c r="Y36" s="457" t="s">
        <v>752</v>
      </c>
    </row>
  </sheetData>
  <mergeCells count="65">
    <mergeCell ref="AM30:AO30"/>
    <mergeCell ref="AG7:AJ7"/>
    <mergeCell ref="AD7:AD9"/>
    <mergeCell ref="AE7:AE9"/>
    <mergeCell ref="AF7:AF9"/>
    <mergeCell ref="AN7:AN9"/>
    <mergeCell ref="AO7:AO9"/>
    <mergeCell ref="AG8:AG9"/>
    <mergeCell ref="AH8:AJ8"/>
    <mergeCell ref="AL6:AL9"/>
    <mergeCell ref="AM6:AM9"/>
    <mergeCell ref="AN6:AO6"/>
    <mergeCell ref="K7:K9"/>
    <mergeCell ref="L7:L9"/>
    <mergeCell ref="F6:H6"/>
    <mergeCell ref="I6:K6"/>
    <mergeCell ref="L6:N6"/>
    <mergeCell ref="F7:F9"/>
    <mergeCell ref="G7:G9"/>
    <mergeCell ref="H7:H9"/>
    <mergeCell ref="I7:I9"/>
    <mergeCell ref="J7:J9"/>
    <mergeCell ref="O6:Q6"/>
    <mergeCell ref="V6:V10"/>
    <mergeCell ref="Q7:Q9"/>
    <mergeCell ref="N7:N9"/>
    <mergeCell ref="O7:O9"/>
    <mergeCell ref="P7:P9"/>
    <mergeCell ref="R5:T6"/>
    <mergeCell ref="AA7:AA10"/>
    <mergeCell ref="R7:R9"/>
    <mergeCell ref="S7:S9"/>
    <mergeCell ref="T7:T9"/>
    <mergeCell ref="Z7:Z10"/>
    <mergeCell ref="W6:W10"/>
    <mergeCell ref="U5:U9"/>
    <mergeCell ref="V5:X5"/>
    <mergeCell ref="Y5:Y10"/>
    <mergeCell ref="Z5:AC6"/>
    <mergeCell ref="AB7:AB10"/>
    <mergeCell ref="AC7:AC10"/>
    <mergeCell ref="A3:X3"/>
    <mergeCell ref="Y3:AO3"/>
    <mergeCell ref="A4:X4"/>
    <mergeCell ref="Y4:AO4"/>
    <mergeCell ref="A5:A10"/>
    <mergeCell ref="B5:B9"/>
    <mergeCell ref="C5:C9"/>
    <mergeCell ref="D5:D9"/>
    <mergeCell ref="E5:E9"/>
    <mergeCell ref="F5:Q5"/>
    <mergeCell ref="AD5:AO5"/>
    <mergeCell ref="X6:X10"/>
    <mergeCell ref="AD6:AE6"/>
    <mergeCell ref="AF6:AJ6"/>
    <mergeCell ref="AK6:AK9"/>
    <mergeCell ref="M7:M9"/>
    <mergeCell ref="T1:U1"/>
    <mergeCell ref="V1:X1"/>
    <mergeCell ref="AK1:AL1"/>
    <mergeCell ref="AM1:AO1"/>
    <mergeCell ref="T2:U2"/>
    <mergeCell ref="V2:X2"/>
    <mergeCell ref="AK2:AL2"/>
    <mergeCell ref="AM2:AO2"/>
  </mergeCells>
  <phoneticPr fontId="8" type="noConversion"/>
  <hyperlinks>
    <hyperlink ref="AP1" location="預告統計資料發布時間表!F43" display="回發布時間表" xr:uid="{BDB6489C-CDDE-4D3E-B177-A9F1317B90B5}"/>
  </hyperlinks>
  <printOptions horizontalCentered="1"/>
  <pageMargins left="0.70866141732283516" right="0.70866141732283516" top="0.74803149606299213" bottom="0.74803149606299213" header="0.74803149606299213" footer="0.31496062992126012"/>
  <pageSetup paperSize="0" scale="67" fitToWidth="0" fitToHeight="0" orientation="landscape" cellComments="asDisplayed" useFirstPageNumber="1" horizontalDpi="0" verticalDpi="0" copies="0"/>
  <headerFooter alignWithMargins="0">
    <oddHeader xml:space="preserve">&amp;R&amp;"標楷體,Regular"本表共2頁，第&amp;P頁        </oddHeader>
  </headerFooter>
  <colBreaks count="1" manualBreakCount="1">
    <brk id="24" man="1"/>
  </colBreak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36A3F1-BE89-4ED0-9EF5-AD3B621173C4}">
  <sheetPr>
    <pageSetUpPr fitToPage="1"/>
  </sheetPr>
  <dimension ref="A1:K36"/>
  <sheetViews>
    <sheetView showZeros="0" topLeftCell="A13" zoomScale="75" zoomScaleNormal="75" workbookViewId="0"/>
  </sheetViews>
  <sheetFormatPr defaultColWidth="9" defaultRowHeight="16.2"/>
  <cols>
    <col min="1" max="1" width="36.44140625" style="409" customWidth="1"/>
    <col min="2" max="9" width="16.88671875" style="410" customWidth="1"/>
    <col min="10" max="10" width="31.77734375" style="410" customWidth="1"/>
    <col min="11" max="256" width="9" style="410"/>
    <col min="257" max="257" width="36.44140625" style="410" customWidth="1"/>
    <col min="258" max="265" width="16.88671875" style="410" customWidth="1"/>
    <col min="266" max="266" width="19.21875" style="410" customWidth="1"/>
    <col min="267" max="512" width="9" style="410"/>
    <col min="513" max="513" width="36.44140625" style="410" customWidth="1"/>
    <col min="514" max="521" width="16.88671875" style="410" customWidth="1"/>
    <col min="522" max="522" width="19.21875" style="410" customWidth="1"/>
    <col min="523" max="768" width="9" style="410"/>
    <col min="769" max="769" width="36.44140625" style="410" customWidth="1"/>
    <col min="770" max="777" width="16.88671875" style="410" customWidth="1"/>
    <col min="778" max="778" width="19.21875" style="410" customWidth="1"/>
    <col min="779" max="1024" width="9" style="410"/>
    <col min="1025" max="1025" width="36.44140625" style="410" customWidth="1"/>
    <col min="1026" max="1033" width="16.88671875" style="410" customWidth="1"/>
    <col min="1034" max="1034" width="19.21875" style="410" customWidth="1"/>
    <col min="1035" max="1280" width="9" style="410"/>
    <col min="1281" max="1281" width="36.44140625" style="410" customWidth="1"/>
    <col min="1282" max="1289" width="16.88671875" style="410" customWidth="1"/>
    <col min="1290" max="1290" width="19.21875" style="410" customWidth="1"/>
    <col min="1291" max="1536" width="9" style="410"/>
    <col min="1537" max="1537" width="36.44140625" style="410" customWidth="1"/>
    <col min="1538" max="1545" width="16.88671875" style="410" customWidth="1"/>
    <col min="1546" max="1546" width="19.21875" style="410" customWidth="1"/>
    <col min="1547" max="1792" width="9" style="410"/>
    <col min="1793" max="1793" width="36.44140625" style="410" customWidth="1"/>
    <col min="1794" max="1801" width="16.88671875" style="410" customWidth="1"/>
    <col min="1802" max="1802" width="19.21875" style="410" customWidth="1"/>
    <col min="1803" max="2048" width="9" style="410"/>
    <col min="2049" max="2049" width="36.44140625" style="410" customWidth="1"/>
    <col min="2050" max="2057" width="16.88671875" style="410" customWidth="1"/>
    <col min="2058" max="2058" width="19.21875" style="410" customWidth="1"/>
    <col min="2059" max="2304" width="9" style="410"/>
    <col min="2305" max="2305" width="36.44140625" style="410" customWidth="1"/>
    <col min="2306" max="2313" width="16.88671875" style="410" customWidth="1"/>
    <col min="2314" max="2314" width="19.21875" style="410" customWidth="1"/>
    <col min="2315" max="2560" width="9" style="410"/>
    <col min="2561" max="2561" width="36.44140625" style="410" customWidth="1"/>
    <col min="2562" max="2569" width="16.88671875" style="410" customWidth="1"/>
    <col min="2570" max="2570" width="19.21875" style="410" customWidth="1"/>
    <col min="2571" max="2816" width="9" style="410"/>
    <col min="2817" max="2817" width="36.44140625" style="410" customWidth="1"/>
    <col min="2818" max="2825" width="16.88671875" style="410" customWidth="1"/>
    <col min="2826" max="2826" width="19.21875" style="410" customWidth="1"/>
    <col min="2827" max="3072" width="9" style="410"/>
    <col min="3073" max="3073" width="36.44140625" style="410" customWidth="1"/>
    <col min="3074" max="3081" width="16.88671875" style="410" customWidth="1"/>
    <col min="3082" max="3082" width="19.21875" style="410" customWidth="1"/>
    <col min="3083" max="3328" width="9" style="410"/>
    <col min="3329" max="3329" width="36.44140625" style="410" customWidth="1"/>
    <col min="3330" max="3337" width="16.88671875" style="410" customWidth="1"/>
    <col min="3338" max="3338" width="19.21875" style="410" customWidth="1"/>
    <col min="3339" max="3584" width="9" style="410"/>
    <col min="3585" max="3585" width="36.44140625" style="410" customWidth="1"/>
    <col min="3586" max="3593" width="16.88671875" style="410" customWidth="1"/>
    <col min="3594" max="3594" width="19.21875" style="410" customWidth="1"/>
    <col min="3595" max="3840" width="9" style="410"/>
    <col min="3841" max="3841" width="36.44140625" style="410" customWidth="1"/>
    <col min="3842" max="3849" width="16.88671875" style="410" customWidth="1"/>
    <col min="3850" max="3850" width="19.21875" style="410" customWidth="1"/>
    <col min="3851" max="4096" width="9" style="410"/>
    <col min="4097" max="4097" width="36.44140625" style="410" customWidth="1"/>
    <col min="4098" max="4105" width="16.88671875" style="410" customWidth="1"/>
    <col min="4106" max="4106" width="19.21875" style="410" customWidth="1"/>
    <col min="4107" max="4352" width="9" style="410"/>
    <col min="4353" max="4353" width="36.44140625" style="410" customWidth="1"/>
    <col min="4354" max="4361" width="16.88671875" style="410" customWidth="1"/>
    <col min="4362" max="4362" width="19.21875" style="410" customWidth="1"/>
    <col min="4363" max="4608" width="9" style="410"/>
    <col min="4609" max="4609" width="36.44140625" style="410" customWidth="1"/>
    <col min="4610" max="4617" width="16.88671875" style="410" customWidth="1"/>
    <col min="4618" max="4618" width="19.21875" style="410" customWidth="1"/>
    <col min="4619" max="4864" width="9" style="410"/>
    <col min="4865" max="4865" width="36.44140625" style="410" customWidth="1"/>
    <col min="4866" max="4873" width="16.88671875" style="410" customWidth="1"/>
    <col min="4874" max="4874" width="19.21875" style="410" customWidth="1"/>
    <col min="4875" max="5120" width="9" style="410"/>
    <col min="5121" max="5121" width="36.44140625" style="410" customWidth="1"/>
    <col min="5122" max="5129" width="16.88671875" style="410" customWidth="1"/>
    <col min="5130" max="5130" width="19.21875" style="410" customWidth="1"/>
    <col min="5131" max="5376" width="9" style="410"/>
    <col min="5377" max="5377" width="36.44140625" style="410" customWidth="1"/>
    <col min="5378" max="5385" width="16.88671875" style="410" customWidth="1"/>
    <col min="5386" max="5386" width="19.21875" style="410" customWidth="1"/>
    <col min="5387" max="5632" width="9" style="410"/>
    <col min="5633" max="5633" width="36.44140625" style="410" customWidth="1"/>
    <col min="5634" max="5641" width="16.88671875" style="410" customWidth="1"/>
    <col min="5642" max="5642" width="19.21875" style="410" customWidth="1"/>
    <col min="5643" max="5888" width="9" style="410"/>
    <col min="5889" max="5889" width="36.44140625" style="410" customWidth="1"/>
    <col min="5890" max="5897" width="16.88671875" style="410" customWidth="1"/>
    <col min="5898" max="5898" width="19.21875" style="410" customWidth="1"/>
    <col min="5899" max="6144" width="9" style="410"/>
    <col min="6145" max="6145" width="36.44140625" style="410" customWidth="1"/>
    <col min="6146" max="6153" width="16.88671875" style="410" customWidth="1"/>
    <col min="6154" max="6154" width="19.21875" style="410" customWidth="1"/>
    <col min="6155" max="6400" width="9" style="410"/>
    <col min="6401" max="6401" width="36.44140625" style="410" customWidth="1"/>
    <col min="6402" max="6409" width="16.88671875" style="410" customWidth="1"/>
    <col min="6410" max="6410" width="19.21875" style="410" customWidth="1"/>
    <col min="6411" max="6656" width="9" style="410"/>
    <col min="6657" max="6657" width="36.44140625" style="410" customWidth="1"/>
    <col min="6658" max="6665" width="16.88671875" style="410" customWidth="1"/>
    <col min="6666" max="6666" width="19.21875" style="410" customWidth="1"/>
    <col min="6667" max="6912" width="9" style="410"/>
    <col min="6913" max="6913" width="36.44140625" style="410" customWidth="1"/>
    <col min="6914" max="6921" width="16.88671875" style="410" customWidth="1"/>
    <col min="6922" max="6922" width="19.21875" style="410" customWidth="1"/>
    <col min="6923" max="7168" width="9" style="410"/>
    <col min="7169" max="7169" width="36.44140625" style="410" customWidth="1"/>
    <col min="7170" max="7177" width="16.88671875" style="410" customWidth="1"/>
    <col min="7178" max="7178" width="19.21875" style="410" customWidth="1"/>
    <col min="7179" max="7424" width="9" style="410"/>
    <col min="7425" max="7425" width="36.44140625" style="410" customWidth="1"/>
    <col min="7426" max="7433" width="16.88671875" style="410" customWidth="1"/>
    <col min="7434" max="7434" width="19.21875" style="410" customWidth="1"/>
    <col min="7435" max="7680" width="9" style="410"/>
    <col min="7681" max="7681" width="36.44140625" style="410" customWidth="1"/>
    <col min="7682" max="7689" width="16.88671875" style="410" customWidth="1"/>
    <col min="7690" max="7690" width="19.21875" style="410" customWidth="1"/>
    <col min="7691" max="7936" width="9" style="410"/>
    <col min="7937" max="7937" width="36.44140625" style="410" customWidth="1"/>
    <col min="7938" max="7945" width="16.88671875" style="410" customWidth="1"/>
    <col min="7946" max="7946" width="19.21875" style="410" customWidth="1"/>
    <col min="7947" max="8192" width="9" style="410"/>
    <col min="8193" max="8193" width="36.44140625" style="410" customWidth="1"/>
    <col min="8194" max="8201" width="16.88671875" style="410" customWidth="1"/>
    <col min="8202" max="8202" width="19.21875" style="410" customWidth="1"/>
    <col min="8203" max="8448" width="9" style="410"/>
    <col min="8449" max="8449" width="36.44140625" style="410" customWidth="1"/>
    <col min="8450" max="8457" width="16.88671875" style="410" customWidth="1"/>
    <col min="8458" max="8458" width="19.21875" style="410" customWidth="1"/>
    <col min="8459" max="8704" width="9" style="410"/>
    <col min="8705" max="8705" width="36.44140625" style="410" customWidth="1"/>
    <col min="8706" max="8713" width="16.88671875" style="410" customWidth="1"/>
    <col min="8714" max="8714" width="19.21875" style="410" customWidth="1"/>
    <col min="8715" max="8960" width="9" style="410"/>
    <col min="8961" max="8961" width="36.44140625" style="410" customWidth="1"/>
    <col min="8962" max="8969" width="16.88671875" style="410" customWidth="1"/>
    <col min="8970" max="8970" width="19.21875" style="410" customWidth="1"/>
    <col min="8971" max="9216" width="9" style="410"/>
    <col min="9217" max="9217" width="36.44140625" style="410" customWidth="1"/>
    <col min="9218" max="9225" width="16.88671875" style="410" customWidth="1"/>
    <col min="9226" max="9226" width="19.21875" style="410" customWidth="1"/>
    <col min="9227" max="9472" width="9" style="410"/>
    <col min="9473" max="9473" width="36.44140625" style="410" customWidth="1"/>
    <col min="9474" max="9481" width="16.88671875" style="410" customWidth="1"/>
    <col min="9482" max="9482" width="19.21875" style="410" customWidth="1"/>
    <col min="9483" max="9728" width="9" style="410"/>
    <col min="9729" max="9729" width="36.44140625" style="410" customWidth="1"/>
    <col min="9730" max="9737" width="16.88671875" style="410" customWidth="1"/>
    <col min="9738" max="9738" width="19.21875" style="410" customWidth="1"/>
    <col min="9739" max="9984" width="9" style="410"/>
    <col min="9985" max="9985" width="36.44140625" style="410" customWidth="1"/>
    <col min="9986" max="9993" width="16.88671875" style="410" customWidth="1"/>
    <col min="9994" max="9994" width="19.21875" style="410" customWidth="1"/>
    <col min="9995" max="10240" width="9" style="410"/>
    <col min="10241" max="10241" width="36.44140625" style="410" customWidth="1"/>
    <col min="10242" max="10249" width="16.88671875" style="410" customWidth="1"/>
    <col min="10250" max="10250" width="19.21875" style="410" customWidth="1"/>
    <col min="10251" max="10496" width="9" style="410"/>
    <col min="10497" max="10497" width="36.44140625" style="410" customWidth="1"/>
    <col min="10498" max="10505" width="16.88671875" style="410" customWidth="1"/>
    <col min="10506" max="10506" width="19.21875" style="410" customWidth="1"/>
    <col min="10507" max="10752" width="9" style="410"/>
    <col min="10753" max="10753" width="36.44140625" style="410" customWidth="1"/>
    <col min="10754" max="10761" width="16.88671875" style="410" customWidth="1"/>
    <col min="10762" max="10762" width="19.21875" style="410" customWidth="1"/>
    <col min="10763" max="11008" width="9" style="410"/>
    <col min="11009" max="11009" width="36.44140625" style="410" customWidth="1"/>
    <col min="11010" max="11017" width="16.88671875" style="410" customWidth="1"/>
    <col min="11018" max="11018" width="19.21875" style="410" customWidth="1"/>
    <col min="11019" max="11264" width="9" style="410"/>
    <col min="11265" max="11265" width="36.44140625" style="410" customWidth="1"/>
    <col min="11266" max="11273" width="16.88671875" style="410" customWidth="1"/>
    <col min="11274" max="11274" width="19.21875" style="410" customWidth="1"/>
    <col min="11275" max="11520" width="9" style="410"/>
    <col min="11521" max="11521" width="36.44140625" style="410" customWidth="1"/>
    <col min="11522" max="11529" width="16.88671875" style="410" customWidth="1"/>
    <col min="11530" max="11530" width="19.21875" style="410" customWidth="1"/>
    <col min="11531" max="11776" width="9" style="410"/>
    <col min="11777" max="11777" width="36.44140625" style="410" customWidth="1"/>
    <col min="11778" max="11785" width="16.88671875" style="410" customWidth="1"/>
    <col min="11786" max="11786" width="19.21875" style="410" customWidth="1"/>
    <col min="11787" max="12032" width="9" style="410"/>
    <col min="12033" max="12033" width="36.44140625" style="410" customWidth="1"/>
    <col min="12034" max="12041" width="16.88671875" style="410" customWidth="1"/>
    <col min="12042" max="12042" width="19.21875" style="410" customWidth="1"/>
    <col min="12043" max="12288" width="9" style="410"/>
    <col min="12289" max="12289" width="36.44140625" style="410" customWidth="1"/>
    <col min="12290" max="12297" width="16.88671875" style="410" customWidth="1"/>
    <col min="12298" max="12298" width="19.21875" style="410" customWidth="1"/>
    <col min="12299" max="12544" width="9" style="410"/>
    <col min="12545" max="12545" width="36.44140625" style="410" customWidth="1"/>
    <col min="12546" max="12553" width="16.88671875" style="410" customWidth="1"/>
    <col min="12554" max="12554" width="19.21875" style="410" customWidth="1"/>
    <col min="12555" max="12800" width="9" style="410"/>
    <col min="12801" max="12801" width="36.44140625" style="410" customWidth="1"/>
    <col min="12802" max="12809" width="16.88671875" style="410" customWidth="1"/>
    <col min="12810" max="12810" width="19.21875" style="410" customWidth="1"/>
    <col min="12811" max="13056" width="9" style="410"/>
    <col min="13057" max="13057" width="36.44140625" style="410" customWidth="1"/>
    <col min="13058" max="13065" width="16.88671875" style="410" customWidth="1"/>
    <col min="13066" max="13066" width="19.21875" style="410" customWidth="1"/>
    <col min="13067" max="13312" width="9" style="410"/>
    <col min="13313" max="13313" width="36.44140625" style="410" customWidth="1"/>
    <col min="13314" max="13321" width="16.88671875" style="410" customWidth="1"/>
    <col min="13322" max="13322" width="19.21875" style="410" customWidth="1"/>
    <col min="13323" max="13568" width="9" style="410"/>
    <col min="13569" max="13569" width="36.44140625" style="410" customWidth="1"/>
    <col min="13570" max="13577" width="16.88671875" style="410" customWidth="1"/>
    <col min="13578" max="13578" width="19.21875" style="410" customWidth="1"/>
    <col min="13579" max="13824" width="9" style="410"/>
    <col min="13825" max="13825" width="36.44140625" style="410" customWidth="1"/>
    <col min="13826" max="13833" width="16.88671875" style="410" customWidth="1"/>
    <col min="13834" max="13834" width="19.21875" style="410" customWidth="1"/>
    <col min="13835" max="14080" width="9" style="410"/>
    <col min="14081" max="14081" width="36.44140625" style="410" customWidth="1"/>
    <col min="14082" max="14089" width="16.88671875" style="410" customWidth="1"/>
    <col min="14090" max="14090" width="19.21875" style="410" customWidth="1"/>
    <col min="14091" max="14336" width="9" style="410"/>
    <col min="14337" max="14337" width="36.44140625" style="410" customWidth="1"/>
    <col min="14338" max="14345" width="16.88671875" style="410" customWidth="1"/>
    <col min="14346" max="14346" width="19.21875" style="410" customWidth="1"/>
    <col min="14347" max="14592" width="9" style="410"/>
    <col min="14593" max="14593" width="36.44140625" style="410" customWidth="1"/>
    <col min="14594" max="14601" width="16.88671875" style="410" customWidth="1"/>
    <col min="14602" max="14602" width="19.21875" style="410" customWidth="1"/>
    <col min="14603" max="14848" width="9" style="410"/>
    <col min="14849" max="14849" width="36.44140625" style="410" customWidth="1"/>
    <col min="14850" max="14857" width="16.88671875" style="410" customWidth="1"/>
    <col min="14858" max="14858" width="19.21875" style="410" customWidth="1"/>
    <col min="14859" max="15104" width="9" style="410"/>
    <col min="15105" max="15105" width="36.44140625" style="410" customWidth="1"/>
    <col min="15106" max="15113" width="16.88671875" style="410" customWidth="1"/>
    <col min="15114" max="15114" width="19.21875" style="410" customWidth="1"/>
    <col min="15115" max="15360" width="9" style="410"/>
    <col min="15361" max="15361" width="36.44140625" style="410" customWidth="1"/>
    <col min="15362" max="15369" width="16.88671875" style="410" customWidth="1"/>
    <col min="15370" max="15370" width="19.21875" style="410" customWidth="1"/>
    <col min="15371" max="15616" width="9" style="410"/>
    <col min="15617" max="15617" width="36.44140625" style="410" customWidth="1"/>
    <col min="15618" max="15625" width="16.88671875" style="410" customWidth="1"/>
    <col min="15626" max="15626" width="19.21875" style="410" customWidth="1"/>
    <col min="15627" max="15872" width="9" style="410"/>
    <col min="15873" max="15873" width="36.44140625" style="410" customWidth="1"/>
    <col min="15874" max="15881" width="16.88671875" style="410" customWidth="1"/>
    <col min="15882" max="15882" width="19.21875" style="410" customWidth="1"/>
    <col min="15883" max="16128" width="9" style="410"/>
    <col min="16129" max="16129" width="36.44140625" style="410" customWidth="1"/>
    <col min="16130" max="16137" width="16.88671875" style="410" customWidth="1"/>
    <col min="16138" max="16138" width="19.21875" style="410" customWidth="1"/>
    <col min="16139" max="16384" width="9" style="410"/>
  </cols>
  <sheetData>
    <row r="1" spans="1:11" s="387" customFormat="1" ht="20.399999999999999" thickBot="1">
      <c r="A1" s="385" t="s">
        <v>545</v>
      </c>
      <c r="B1" s="386"/>
      <c r="C1" s="386"/>
      <c r="D1" s="386"/>
      <c r="E1" s="386"/>
      <c r="F1" s="386"/>
      <c r="G1" s="386"/>
      <c r="H1" s="386"/>
      <c r="I1" s="385" t="s">
        <v>7</v>
      </c>
      <c r="J1" s="385" t="s">
        <v>167</v>
      </c>
      <c r="K1" s="119" t="s">
        <v>9</v>
      </c>
    </row>
    <row r="2" spans="1:11" s="387" customFormat="1" ht="20.399999999999999" thickBot="1">
      <c r="A2" s="385" t="s">
        <v>546</v>
      </c>
      <c r="B2" s="388" t="s">
        <v>547</v>
      </c>
      <c r="C2" s="388"/>
      <c r="D2" s="388"/>
      <c r="E2" s="388"/>
      <c r="F2" s="388"/>
      <c r="G2" s="388"/>
      <c r="H2" s="388"/>
      <c r="I2" s="385" t="s">
        <v>317</v>
      </c>
      <c r="J2" s="389" t="s">
        <v>548</v>
      </c>
    </row>
    <row r="3" spans="1:11" s="387" customFormat="1" ht="42" customHeight="1">
      <c r="A3" s="1457" t="s">
        <v>318</v>
      </c>
      <c r="B3" s="1458"/>
      <c r="C3" s="1458"/>
      <c r="D3" s="1458"/>
      <c r="E3" s="1458"/>
      <c r="F3" s="1458"/>
      <c r="G3" s="1458"/>
      <c r="H3" s="1458"/>
      <c r="I3" s="1458"/>
      <c r="J3" s="1458"/>
    </row>
    <row r="4" spans="1:11" s="387" customFormat="1" ht="32.25" customHeight="1" thickBot="1">
      <c r="A4" s="390"/>
      <c r="B4" s="1459" t="s">
        <v>588</v>
      </c>
      <c r="C4" s="1460"/>
      <c r="D4" s="1460"/>
      <c r="E4" s="1460"/>
      <c r="F4" s="1460"/>
      <c r="G4" s="1460"/>
      <c r="H4" s="1461"/>
      <c r="I4" s="391"/>
      <c r="J4" s="392" t="s">
        <v>549</v>
      </c>
      <c r="K4" s="393"/>
    </row>
    <row r="5" spans="1:11" s="387" customFormat="1" ht="21.9" customHeight="1">
      <c r="A5" s="1462" t="s">
        <v>550</v>
      </c>
      <c r="B5" s="1464" t="s">
        <v>551</v>
      </c>
      <c r="C5" s="1466" t="s">
        <v>552</v>
      </c>
      <c r="D5" s="1467"/>
      <c r="E5" s="1467"/>
      <c r="F5" s="1467"/>
      <c r="G5" s="1467"/>
      <c r="H5" s="1468" t="s">
        <v>553</v>
      </c>
      <c r="I5" s="1469"/>
      <c r="J5" s="1470"/>
    </row>
    <row r="6" spans="1:11" s="387" customFormat="1" ht="42.9" customHeight="1" thickBot="1">
      <c r="A6" s="1463"/>
      <c r="B6" s="1465"/>
      <c r="C6" s="394" t="s">
        <v>186</v>
      </c>
      <c r="D6" s="394" t="s">
        <v>554</v>
      </c>
      <c r="E6" s="394" t="s">
        <v>555</v>
      </c>
      <c r="F6" s="394" t="s">
        <v>556</v>
      </c>
      <c r="G6" s="395" t="s">
        <v>557</v>
      </c>
      <c r="H6" s="394" t="s">
        <v>186</v>
      </c>
      <c r="I6" s="396" t="s">
        <v>558</v>
      </c>
      <c r="J6" s="397" t="s">
        <v>559</v>
      </c>
    </row>
    <row r="7" spans="1:11" s="387" customFormat="1" ht="18.600000000000001" customHeight="1">
      <c r="A7" s="398" t="s">
        <v>560</v>
      </c>
      <c r="B7" s="399">
        <f>B8</f>
        <v>17</v>
      </c>
      <c r="C7" s="400">
        <f>C8</f>
        <v>16</v>
      </c>
      <c r="D7" s="400">
        <f t="shared" ref="D7:J7" si="0">D8</f>
        <v>8</v>
      </c>
      <c r="E7" s="400">
        <f t="shared" si="0"/>
        <v>0</v>
      </c>
      <c r="F7" s="400">
        <f t="shared" si="0"/>
        <v>5</v>
      </c>
      <c r="G7" s="400">
        <f t="shared" si="0"/>
        <v>3</v>
      </c>
      <c r="H7" s="400">
        <f t="shared" si="0"/>
        <v>1</v>
      </c>
      <c r="I7" s="400">
        <f t="shared" si="0"/>
        <v>1</v>
      </c>
      <c r="J7" s="400">
        <f t="shared" si="0"/>
        <v>0</v>
      </c>
    </row>
    <row r="8" spans="1:11" s="387" customFormat="1" ht="18.600000000000001" customHeight="1">
      <c r="A8" s="401" t="s">
        <v>561</v>
      </c>
      <c r="B8" s="402">
        <f>B9+B15+B16+B22</f>
        <v>17</v>
      </c>
      <c r="C8" s="403">
        <f>C9+C15+C16+C22</f>
        <v>16</v>
      </c>
      <c r="D8" s="403">
        <f t="shared" ref="D8:G8" si="1">D9+D15+D16+D22</f>
        <v>8</v>
      </c>
      <c r="E8" s="403">
        <f t="shared" si="1"/>
        <v>0</v>
      </c>
      <c r="F8" s="403">
        <f t="shared" si="1"/>
        <v>5</v>
      </c>
      <c r="G8" s="403">
        <f t="shared" si="1"/>
        <v>3</v>
      </c>
      <c r="H8" s="403">
        <f>H9+H15+H16+H22</f>
        <v>1</v>
      </c>
      <c r="I8" s="403">
        <f t="shared" ref="I8:J8" si="2">I9+I15+I16+I22</f>
        <v>1</v>
      </c>
      <c r="J8" s="403">
        <f t="shared" si="2"/>
        <v>0</v>
      </c>
    </row>
    <row r="9" spans="1:11" s="387" customFormat="1" ht="18.600000000000001" customHeight="1">
      <c r="A9" s="401" t="s">
        <v>562</v>
      </c>
      <c r="B9" s="402">
        <f>SUM(B10:B14)</f>
        <v>1</v>
      </c>
      <c r="C9" s="403">
        <f>SUM(C10:C14)</f>
        <v>1</v>
      </c>
      <c r="D9" s="403">
        <f t="shared" ref="D9:G9" si="3">SUM(D10:D14)</f>
        <v>0</v>
      </c>
      <c r="E9" s="403">
        <f t="shared" si="3"/>
        <v>0</v>
      </c>
      <c r="F9" s="403">
        <f t="shared" si="3"/>
        <v>0</v>
      </c>
      <c r="G9" s="403">
        <f t="shared" si="3"/>
        <v>1</v>
      </c>
      <c r="H9" s="403">
        <f>SUM(H10:H14)</f>
        <v>0</v>
      </c>
      <c r="I9" s="403">
        <f t="shared" ref="I9:J9" si="4">SUM(I10:I14)</f>
        <v>0</v>
      </c>
      <c r="J9" s="403">
        <f t="shared" si="4"/>
        <v>0</v>
      </c>
    </row>
    <row r="10" spans="1:11" s="387" customFormat="1" ht="18.600000000000001" customHeight="1">
      <c r="A10" s="401" t="s">
        <v>563</v>
      </c>
      <c r="B10" s="402">
        <f>C10+H10</f>
        <v>0</v>
      </c>
      <c r="C10" s="403">
        <f>SUM(D10:G10)</f>
        <v>0</v>
      </c>
      <c r="D10" s="384">
        <v>0</v>
      </c>
      <c r="E10" s="384">
        <v>0</v>
      </c>
      <c r="F10" s="384">
        <v>0</v>
      </c>
      <c r="G10" s="384">
        <v>0</v>
      </c>
      <c r="H10" s="403">
        <f>SUM(I10:J10)</f>
        <v>0</v>
      </c>
      <c r="I10" s="384">
        <v>0</v>
      </c>
      <c r="J10" s="384">
        <v>0</v>
      </c>
    </row>
    <row r="11" spans="1:11" s="387" customFormat="1" ht="18.600000000000001" customHeight="1">
      <c r="A11" s="401" t="s">
        <v>564</v>
      </c>
      <c r="B11" s="402">
        <f t="shared" ref="B11:B15" si="5">C11+H11</f>
        <v>0</v>
      </c>
      <c r="C11" s="403">
        <f t="shared" ref="C11:C15" si="6">SUM(D11:G11)</f>
        <v>0</v>
      </c>
      <c r="D11" s="384">
        <v>0</v>
      </c>
      <c r="E11" s="384">
        <v>0</v>
      </c>
      <c r="F11" s="384">
        <v>0</v>
      </c>
      <c r="G11" s="384">
        <v>0</v>
      </c>
      <c r="H11" s="403">
        <f t="shared" ref="H11:H14" si="7">SUM(I11:J11)</f>
        <v>0</v>
      </c>
      <c r="I11" s="384">
        <v>0</v>
      </c>
      <c r="J11" s="384">
        <v>0</v>
      </c>
    </row>
    <row r="12" spans="1:11" s="387" customFormat="1" ht="18.600000000000001" customHeight="1">
      <c r="A12" s="401" t="s">
        <v>565</v>
      </c>
      <c r="B12" s="402">
        <f t="shared" si="5"/>
        <v>0</v>
      </c>
      <c r="C12" s="403">
        <f t="shared" si="6"/>
        <v>0</v>
      </c>
      <c r="D12" s="384">
        <v>0</v>
      </c>
      <c r="E12" s="384">
        <v>0</v>
      </c>
      <c r="F12" s="384">
        <v>0</v>
      </c>
      <c r="G12" s="384">
        <v>0</v>
      </c>
      <c r="H12" s="403">
        <f t="shared" si="7"/>
        <v>0</v>
      </c>
      <c r="I12" s="384">
        <v>0</v>
      </c>
      <c r="J12" s="384">
        <v>0</v>
      </c>
    </row>
    <row r="13" spans="1:11" s="387" customFormat="1" ht="18.600000000000001" customHeight="1">
      <c r="A13" s="401" t="s">
        <v>566</v>
      </c>
      <c r="B13" s="402">
        <f t="shared" si="5"/>
        <v>1</v>
      </c>
      <c r="C13" s="403">
        <f t="shared" si="6"/>
        <v>1</v>
      </c>
      <c r="D13" s="384">
        <v>0</v>
      </c>
      <c r="E13" s="384">
        <v>0</v>
      </c>
      <c r="F13" s="384">
        <v>0</v>
      </c>
      <c r="G13" s="384">
        <v>1</v>
      </c>
      <c r="H13" s="403">
        <f t="shared" si="7"/>
        <v>0</v>
      </c>
      <c r="I13" s="384">
        <v>0</v>
      </c>
      <c r="J13" s="384">
        <v>0</v>
      </c>
    </row>
    <row r="14" spans="1:11" s="387" customFormat="1" ht="18.600000000000001" customHeight="1">
      <c r="A14" s="401" t="s">
        <v>567</v>
      </c>
      <c r="B14" s="402">
        <f t="shared" si="5"/>
        <v>0</v>
      </c>
      <c r="C14" s="403">
        <f t="shared" si="6"/>
        <v>0</v>
      </c>
      <c r="D14" s="384">
        <v>0</v>
      </c>
      <c r="E14" s="384">
        <v>0</v>
      </c>
      <c r="F14" s="384">
        <v>0</v>
      </c>
      <c r="G14" s="384">
        <v>0</v>
      </c>
      <c r="H14" s="403">
        <f t="shared" si="7"/>
        <v>0</v>
      </c>
      <c r="I14" s="384">
        <v>0</v>
      </c>
      <c r="J14" s="384">
        <v>0</v>
      </c>
    </row>
    <row r="15" spans="1:11" s="387" customFormat="1" ht="18.600000000000001" customHeight="1">
      <c r="A15" s="401" t="s">
        <v>568</v>
      </c>
      <c r="B15" s="402">
        <f t="shared" si="5"/>
        <v>0</v>
      </c>
      <c r="C15" s="403">
        <f t="shared" si="6"/>
        <v>0</v>
      </c>
      <c r="D15" s="384">
        <v>0</v>
      </c>
      <c r="E15" s="384">
        <v>0</v>
      </c>
      <c r="F15" s="384">
        <v>0</v>
      </c>
      <c r="G15" s="384">
        <v>0</v>
      </c>
      <c r="H15" s="403">
        <f>SUM(I15:J15)</f>
        <v>0</v>
      </c>
      <c r="I15" s="384">
        <v>0</v>
      </c>
      <c r="J15" s="384">
        <v>0</v>
      </c>
    </row>
    <row r="16" spans="1:11" s="387" customFormat="1" ht="18.600000000000001" customHeight="1">
      <c r="A16" s="386" t="s">
        <v>569</v>
      </c>
      <c r="B16" s="402">
        <f>SUM(B17:B21)</f>
        <v>16</v>
      </c>
      <c r="C16" s="403">
        <f>SUM(C17:C21)</f>
        <v>15</v>
      </c>
      <c r="D16" s="403">
        <f>SUM(D17:D21)</f>
        <v>8</v>
      </c>
      <c r="E16" s="403">
        <f t="shared" ref="E16:G16" si="8">SUM(E17:E21)</f>
        <v>0</v>
      </c>
      <c r="F16" s="403">
        <f t="shared" si="8"/>
        <v>5</v>
      </c>
      <c r="G16" s="403">
        <f t="shared" si="8"/>
        <v>2</v>
      </c>
      <c r="H16" s="403">
        <f>SUM(H17:H21)</f>
        <v>1</v>
      </c>
      <c r="I16" s="403">
        <f>SUM(I17:I21)</f>
        <v>1</v>
      </c>
      <c r="J16" s="403">
        <f>SUM(J17:J21)</f>
        <v>0</v>
      </c>
    </row>
    <row r="17" spans="1:10" s="387" customFormat="1" ht="18.600000000000001" customHeight="1">
      <c r="A17" s="401" t="s">
        <v>570</v>
      </c>
      <c r="B17" s="402">
        <f>C17+H17</f>
        <v>7</v>
      </c>
      <c r="C17" s="403">
        <f>SUM(D17:G17)</f>
        <v>6</v>
      </c>
      <c r="D17" s="384">
        <v>2</v>
      </c>
      <c r="E17" s="384">
        <v>0</v>
      </c>
      <c r="F17" s="384">
        <v>3</v>
      </c>
      <c r="G17" s="384">
        <v>1</v>
      </c>
      <c r="H17" s="403">
        <f>SUM(I17:J17)</f>
        <v>1</v>
      </c>
      <c r="I17" s="384">
        <v>1</v>
      </c>
      <c r="J17" s="384">
        <v>0</v>
      </c>
    </row>
    <row r="18" spans="1:10" s="387" customFormat="1" ht="18.600000000000001" customHeight="1">
      <c r="A18" s="401" t="s">
        <v>571</v>
      </c>
      <c r="B18" s="402">
        <f t="shared" ref="B18:B22" si="9">C18+H18</f>
        <v>4</v>
      </c>
      <c r="C18" s="403">
        <f t="shared" ref="C18:C21" si="10">SUM(D18:G18)</f>
        <v>4</v>
      </c>
      <c r="D18" s="384">
        <v>2</v>
      </c>
      <c r="E18" s="384">
        <v>0</v>
      </c>
      <c r="F18" s="384">
        <v>2</v>
      </c>
      <c r="G18" s="384">
        <v>0</v>
      </c>
      <c r="H18" s="403">
        <f t="shared" ref="H18:H21" si="11">SUM(I18:J18)</f>
        <v>0</v>
      </c>
      <c r="I18" s="384">
        <v>0</v>
      </c>
      <c r="J18" s="384">
        <v>0</v>
      </c>
    </row>
    <row r="19" spans="1:10" s="387" customFormat="1" ht="18.600000000000001" customHeight="1">
      <c r="A19" s="401" t="s">
        <v>572</v>
      </c>
      <c r="B19" s="402">
        <f t="shared" si="9"/>
        <v>0</v>
      </c>
      <c r="C19" s="403">
        <f t="shared" si="10"/>
        <v>0</v>
      </c>
      <c r="D19" s="384">
        <v>0</v>
      </c>
      <c r="E19" s="384">
        <v>0</v>
      </c>
      <c r="F19" s="384">
        <v>0</v>
      </c>
      <c r="G19" s="384">
        <v>0</v>
      </c>
      <c r="H19" s="403">
        <f t="shared" si="11"/>
        <v>0</v>
      </c>
      <c r="I19" s="384">
        <v>0</v>
      </c>
      <c r="J19" s="384">
        <v>0</v>
      </c>
    </row>
    <row r="20" spans="1:10" s="387" customFormat="1" ht="18.600000000000001" customHeight="1">
      <c r="A20" s="401" t="s">
        <v>573</v>
      </c>
      <c r="B20" s="402">
        <f t="shared" si="9"/>
        <v>5</v>
      </c>
      <c r="C20" s="403">
        <f t="shared" si="10"/>
        <v>5</v>
      </c>
      <c r="D20" s="384">
        <v>4</v>
      </c>
      <c r="E20" s="384">
        <v>0</v>
      </c>
      <c r="F20" s="384">
        <v>0</v>
      </c>
      <c r="G20" s="384">
        <v>1</v>
      </c>
      <c r="H20" s="403">
        <f t="shared" si="11"/>
        <v>0</v>
      </c>
      <c r="I20" s="384">
        <v>0</v>
      </c>
      <c r="J20" s="384">
        <v>0</v>
      </c>
    </row>
    <row r="21" spans="1:10" s="387" customFormat="1" ht="18.600000000000001" customHeight="1">
      <c r="A21" s="401" t="s">
        <v>574</v>
      </c>
      <c r="B21" s="402">
        <f t="shared" si="9"/>
        <v>0</v>
      </c>
      <c r="C21" s="403">
        <f t="shared" si="10"/>
        <v>0</v>
      </c>
      <c r="D21" s="384">
        <v>0</v>
      </c>
      <c r="E21" s="384">
        <v>0</v>
      </c>
      <c r="F21" s="384">
        <v>0</v>
      </c>
      <c r="G21" s="384">
        <v>0</v>
      </c>
      <c r="H21" s="403">
        <f t="shared" si="11"/>
        <v>0</v>
      </c>
      <c r="I21" s="384">
        <v>0</v>
      </c>
      <c r="J21" s="384">
        <v>0</v>
      </c>
    </row>
    <row r="22" spans="1:10" s="387" customFormat="1" ht="18.600000000000001" customHeight="1">
      <c r="A22" s="386" t="s">
        <v>575</v>
      </c>
      <c r="B22" s="402">
        <f t="shared" si="9"/>
        <v>0</v>
      </c>
      <c r="C22" s="403">
        <f>SUM(D22:G22)</f>
        <v>0</v>
      </c>
      <c r="D22" s="384">
        <v>0</v>
      </c>
      <c r="E22" s="384">
        <v>0</v>
      </c>
      <c r="F22" s="384">
        <v>0</v>
      </c>
      <c r="G22" s="384">
        <v>0</v>
      </c>
      <c r="H22" s="403">
        <f>SUM(I22:J22)</f>
        <v>0</v>
      </c>
      <c r="I22" s="384">
        <v>0</v>
      </c>
      <c r="J22" s="384">
        <v>0</v>
      </c>
    </row>
    <row r="23" spans="1:10" s="387" customFormat="1" ht="18.600000000000001" customHeight="1">
      <c r="A23" s="401" t="s">
        <v>576</v>
      </c>
      <c r="B23" s="402">
        <f>SUM(B24:B25)</f>
        <v>17</v>
      </c>
      <c r="C23" s="403">
        <f>SUM(C24:C25)</f>
        <v>16</v>
      </c>
      <c r="D23" s="403">
        <f t="shared" ref="D23:G23" si="12">SUM(D24:D25)</f>
        <v>8</v>
      </c>
      <c r="E23" s="403">
        <f t="shared" si="12"/>
        <v>0</v>
      </c>
      <c r="F23" s="403">
        <f t="shared" si="12"/>
        <v>5</v>
      </c>
      <c r="G23" s="403">
        <f t="shared" si="12"/>
        <v>3</v>
      </c>
      <c r="H23" s="403">
        <f>SUM(H24:H25)</f>
        <v>1</v>
      </c>
      <c r="I23" s="403">
        <f t="shared" ref="I23:J23" si="13">SUM(I24:I25)</f>
        <v>1</v>
      </c>
      <c r="J23" s="403">
        <f t="shared" si="13"/>
        <v>0</v>
      </c>
    </row>
    <row r="24" spans="1:10" s="387" customFormat="1" ht="18.600000000000001" customHeight="1">
      <c r="A24" s="401" t="s">
        <v>577</v>
      </c>
      <c r="B24" s="402">
        <f>C24+H24</f>
        <v>16</v>
      </c>
      <c r="C24" s="403">
        <f>SUM(D24:G24)</f>
        <v>15</v>
      </c>
      <c r="D24" s="384">
        <v>8</v>
      </c>
      <c r="E24" s="384">
        <v>0</v>
      </c>
      <c r="F24" s="384">
        <v>5</v>
      </c>
      <c r="G24" s="384">
        <v>2</v>
      </c>
      <c r="H24" s="403">
        <f>SUM(I24:J24)</f>
        <v>1</v>
      </c>
      <c r="I24" s="384">
        <v>1</v>
      </c>
      <c r="J24" s="384">
        <v>0</v>
      </c>
    </row>
    <row r="25" spans="1:10" s="387" customFormat="1" ht="18.600000000000001" customHeight="1">
      <c r="A25" s="401" t="s">
        <v>578</v>
      </c>
      <c r="B25" s="402">
        <f>C25+H25</f>
        <v>1</v>
      </c>
      <c r="C25" s="403">
        <f>SUM(D25:G25)</f>
        <v>1</v>
      </c>
      <c r="D25" s="384">
        <v>0</v>
      </c>
      <c r="E25" s="384">
        <v>0</v>
      </c>
      <c r="F25" s="384">
        <v>0</v>
      </c>
      <c r="G25" s="384">
        <v>1</v>
      </c>
      <c r="H25" s="403">
        <f>SUM(I25:J25)</f>
        <v>0</v>
      </c>
      <c r="I25" s="384">
        <v>0</v>
      </c>
      <c r="J25" s="384">
        <v>0</v>
      </c>
    </row>
    <row r="26" spans="1:10" s="387" customFormat="1" ht="18.600000000000001" customHeight="1">
      <c r="A26" s="404" t="s">
        <v>579</v>
      </c>
      <c r="B26" s="402">
        <f>SUM(B27:B32)</f>
        <v>17</v>
      </c>
      <c r="C26" s="403">
        <f>SUM(C27:C32)</f>
        <v>16</v>
      </c>
      <c r="D26" s="403">
        <f t="shared" ref="D26:G26" si="14">SUM(D27:D32)</f>
        <v>8</v>
      </c>
      <c r="E26" s="403">
        <f t="shared" si="14"/>
        <v>0</v>
      </c>
      <c r="F26" s="403">
        <f t="shared" si="14"/>
        <v>5</v>
      </c>
      <c r="G26" s="403">
        <f t="shared" si="14"/>
        <v>3</v>
      </c>
      <c r="H26" s="403">
        <f>SUM(H27:H32)</f>
        <v>1</v>
      </c>
      <c r="I26" s="403">
        <f>SUM(I27:I32)</f>
        <v>1</v>
      </c>
      <c r="J26" s="403">
        <f>SUM(J27:J32)</f>
        <v>0</v>
      </c>
    </row>
    <row r="27" spans="1:10" s="387" customFormat="1" ht="18.600000000000001" customHeight="1">
      <c r="A27" s="401" t="s">
        <v>580</v>
      </c>
      <c r="B27" s="402">
        <f>C27+H27</f>
        <v>0</v>
      </c>
      <c r="C27" s="403">
        <f>SUM(D27:G27)</f>
        <v>0</v>
      </c>
      <c r="D27" s="384">
        <v>0</v>
      </c>
      <c r="E27" s="384">
        <v>0</v>
      </c>
      <c r="F27" s="384">
        <v>0</v>
      </c>
      <c r="G27" s="384">
        <v>0</v>
      </c>
      <c r="H27" s="403">
        <f>SUM(I27:J27)</f>
        <v>0</v>
      </c>
      <c r="I27" s="384">
        <v>0</v>
      </c>
      <c r="J27" s="384">
        <v>0</v>
      </c>
    </row>
    <row r="28" spans="1:10" s="387" customFormat="1" ht="18.600000000000001" customHeight="1">
      <c r="A28" s="401" t="s">
        <v>581</v>
      </c>
      <c r="B28" s="402">
        <f t="shared" ref="B28:B31" si="15">C28+H28</f>
        <v>5</v>
      </c>
      <c r="C28" s="403">
        <f t="shared" ref="C28:C31" si="16">SUM(D28:G28)</f>
        <v>5</v>
      </c>
      <c r="D28" s="384">
        <v>1</v>
      </c>
      <c r="E28" s="384">
        <v>0</v>
      </c>
      <c r="F28" s="384">
        <v>1</v>
      </c>
      <c r="G28" s="384">
        <v>3</v>
      </c>
      <c r="H28" s="403">
        <f t="shared" ref="H28:H31" si="17">SUM(I28:J28)</f>
        <v>0</v>
      </c>
      <c r="I28" s="384">
        <v>0</v>
      </c>
      <c r="J28" s="384">
        <v>0</v>
      </c>
    </row>
    <row r="29" spans="1:10" s="387" customFormat="1" ht="18.600000000000001" customHeight="1">
      <c r="A29" s="401" t="s">
        <v>582</v>
      </c>
      <c r="B29" s="402">
        <f t="shared" si="15"/>
        <v>9</v>
      </c>
      <c r="C29" s="403">
        <f t="shared" si="16"/>
        <v>8</v>
      </c>
      <c r="D29" s="384">
        <v>5</v>
      </c>
      <c r="E29" s="384">
        <v>0</v>
      </c>
      <c r="F29" s="384">
        <v>3</v>
      </c>
      <c r="G29" s="384">
        <v>0</v>
      </c>
      <c r="H29" s="403">
        <f t="shared" si="17"/>
        <v>1</v>
      </c>
      <c r="I29" s="384">
        <v>1</v>
      </c>
      <c r="J29" s="384">
        <v>0</v>
      </c>
    </row>
    <row r="30" spans="1:10" s="387" customFormat="1" ht="18.600000000000001" customHeight="1">
      <c r="A30" s="401" t="s">
        <v>583</v>
      </c>
      <c r="B30" s="402">
        <f t="shared" si="15"/>
        <v>1</v>
      </c>
      <c r="C30" s="403">
        <f t="shared" si="16"/>
        <v>1</v>
      </c>
      <c r="D30" s="384">
        <v>0</v>
      </c>
      <c r="E30" s="384">
        <v>0</v>
      </c>
      <c r="F30" s="384">
        <v>1</v>
      </c>
      <c r="G30" s="384">
        <v>0</v>
      </c>
      <c r="H30" s="403">
        <f t="shared" si="17"/>
        <v>0</v>
      </c>
      <c r="I30" s="384">
        <v>0</v>
      </c>
      <c r="J30" s="384">
        <v>0</v>
      </c>
    </row>
    <row r="31" spans="1:10" s="387" customFormat="1" ht="18.600000000000001" customHeight="1">
      <c r="A31" s="401" t="s">
        <v>584</v>
      </c>
      <c r="B31" s="402">
        <f t="shared" si="15"/>
        <v>1</v>
      </c>
      <c r="C31" s="403">
        <f t="shared" si="16"/>
        <v>1</v>
      </c>
      <c r="D31" s="384">
        <v>1</v>
      </c>
      <c r="E31" s="384">
        <v>0</v>
      </c>
      <c r="F31" s="384">
        <v>0</v>
      </c>
      <c r="G31" s="384">
        <v>0</v>
      </c>
      <c r="H31" s="403">
        <f t="shared" si="17"/>
        <v>0</v>
      </c>
      <c r="I31" s="384">
        <v>0</v>
      </c>
      <c r="J31" s="384">
        <v>0</v>
      </c>
    </row>
    <row r="32" spans="1:10" s="387" customFormat="1" ht="18.600000000000001" customHeight="1" thickBot="1">
      <c r="A32" s="405" t="s">
        <v>585</v>
      </c>
      <c r="B32" s="406">
        <f>C32+H32</f>
        <v>1</v>
      </c>
      <c r="C32" s="407">
        <f>SUM(D32:G32)</f>
        <v>1</v>
      </c>
      <c r="D32" s="408">
        <v>1</v>
      </c>
      <c r="E32" s="408">
        <v>0</v>
      </c>
      <c r="F32" s="408">
        <v>0</v>
      </c>
      <c r="G32" s="408">
        <v>0</v>
      </c>
      <c r="H32" s="407">
        <f>SUM(I32:J32)</f>
        <v>0</v>
      </c>
      <c r="I32" s="408">
        <v>0</v>
      </c>
      <c r="J32" s="408">
        <v>0</v>
      </c>
    </row>
    <row r="33" spans="1:10" s="387" customFormat="1">
      <c r="A33" s="386" t="s">
        <v>117</v>
      </c>
      <c r="B33" s="386" t="s">
        <v>118</v>
      </c>
      <c r="C33" s="386"/>
      <c r="D33" s="386" t="s">
        <v>161</v>
      </c>
      <c r="E33" s="386"/>
      <c r="F33" s="386"/>
      <c r="G33" s="386" t="s">
        <v>120</v>
      </c>
      <c r="H33" s="386"/>
      <c r="I33" s="1455" t="s">
        <v>589</v>
      </c>
      <c r="J33" s="1456"/>
    </row>
    <row r="34" spans="1:10" s="387" customFormat="1">
      <c r="A34" s="386"/>
      <c r="B34" s="386"/>
      <c r="C34" s="386"/>
      <c r="D34" s="386" t="s">
        <v>162</v>
      </c>
      <c r="E34" s="386"/>
      <c r="F34" s="386"/>
      <c r="G34" s="386"/>
      <c r="H34" s="386"/>
      <c r="I34" s="386"/>
      <c r="J34" s="386"/>
    </row>
    <row r="35" spans="1:10" s="387" customFormat="1">
      <c r="A35" s="386" t="s">
        <v>586</v>
      </c>
      <c r="B35" s="386"/>
      <c r="C35" s="386"/>
      <c r="D35" s="386"/>
      <c r="E35" s="386"/>
      <c r="F35" s="386"/>
      <c r="G35" s="386"/>
      <c r="H35" s="386"/>
      <c r="I35" s="386"/>
      <c r="J35" s="386"/>
    </row>
    <row r="36" spans="1:10" s="387" customFormat="1">
      <c r="A36" s="386" t="s">
        <v>587</v>
      </c>
      <c r="B36" s="386"/>
      <c r="C36" s="386"/>
      <c r="D36" s="386"/>
      <c r="E36" s="386"/>
      <c r="F36" s="386"/>
      <c r="G36" s="386"/>
      <c r="H36" s="386"/>
      <c r="I36" s="386"/>
      <c r="J36" s="386"/>
    </row>
  </sheetData>
  <sheetProtection selectLockedCells="1"/>
  <protectedRanges>
    <protectedRange sqref="D9:G9 B7:C32 I9:J9 I23:J23 I16:J16 H9:H32 I26:J26 D7:J8 D16:G16 D23:G23 D26:G26" name="範圍1_1"/>
  </protectedRanges>
  <mergeCells count="7">
    <mergeCell ref="I33:J33"/>
    <mergeCell ref="A3:J3"/>
    <mergeCell ref="B4:H4"/>
    <mergeCell ref="A5:A6"/>
    <mergeCell ref="B5:B6"/>
    <mergeCell ref="C5:G5"/>
    <mergeCell ref="H5:J5"/>
  </mergeCells>
  <phoneticPr fontId="8" type="noConversion"/>
  <hyperlinks>
    <hyperlink ref="K1" location="預告統計資料發布時間表!A1" display="回發布時間表" xr:uid="{D11B39B3-AB95-409C-BAAC-BF5CE9A8A255}"/>
  </hyperlinks>
  <printOptions horizontalCentered="1" verticalCentered="1"/>
  <pageMargins left="0.39370078740157483" right="0.39370078740157483" top="0.39370078740157483" bottom="0.39370078740157483" header="0.27559055118110237" footer="0.15748031496062992"/>
  <pageSetup paperSize="9" scale="72" orientation="landscape" horizontalDpi="4294967295" verticalDpi="4294967295"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187606-1E49-46FA-8B9C-E198B7A0A4B5}">
  <sheetPr>
    <pageSetUpPr fitToPage="1"/>
  </sheetPr>
  <dimension ref="A1:H21"/>
  <sheetViews>
    <sheetView showGridLines="0" zoomScaleNormal="100" workbookViewId="0">
      <selection activeCell="H1" sqref="H1"/>
    </sheetView>
  </sheetViews>
  <sheetFormatPr defaultColWidth="9" defaultRowHeight="19.8"/>
  <cols>
    <col min="1" max="1" width="13" style="243" customWidth="1"/>
    <col min="2" max="3" width="11.88671875" style="243" customWidth="1"/>
    <col min="4" max="4" width="15.33203125" style="243" bestFit="1" customWidth="1"/>
    <col min="5" max="7" width="14.5546875" style="243" customWidth="1"/>
    <col min="8" max="8" width="17.77734375" style="243" customWidth="1"/>
    <col min="9" max="9" width="5.44140625" style="243" customWidth="1"/>
    <col min="10" max="15" width="9" style="243" customWidth="1"/>
    <col min="16" max="20" width="8.77734375" style="243" customWidth="1"/>
    <col min="21" max="256" width="9" style="243"/>
    <col min="257" max="257" width="13" style="243" customWidth="1"/>
    <col min="258" max="259" width="11.88671875" style="243" customWidth="1"/>
    <col min="260" max="260" width="8.44140625" style="243" customWidth="1"/>
    <col min="261" max="261" width="23.88671875" style="243" customWidth="1"/>
    <col min="262" max="263" width="10.77734375" style="243" customWidth="1"/>
    <col min="264" max="264" width="17.77734375" style="243" customWidth="1"/>
    <col min="265" max="265" width="5.44140625" style="243" customWidth="1"/>
    <col min="266" max="271" width="9" style="243"/>
    <col min="272" max="276" width="8.77734375" style="243" customWidth="1"/>
    <col min="277" max="512" width="9" style="243"/>
    <col min="513" max="513" width="13" style="243" customWidth="1"/>
    <col min="514" max="515" width="11.88671875" style="243" customWidth="1"/>
    <col min="516" max="516" width="8.44140625" style="243" customWidth="1"/>
    <col min="517" max="517" width="23.88671875" style="243" customWidth="1"/>
    <col min="518" max="519" width="10.77734375" style="243" customWidth="1"/>
    <col min="520" max="520" width="17.77734375" style="243" customWidth="1"/>
    <col min="521" max="521" width="5.44140625" style="243" customWidth="1"/>
    <col min="522" max="527" width="9" style="243"/>
    <col min="528" max="532" width="8.77734375" style="243" customWidth="1"/>
    <col min="533" max="768" width="9" style="243"/>
    <col min="769" max="769" width="13" style="243" customWidth="1"/>
    <col min="770" max="771" width="11.88671875" style="243" customWidth="1"/>
    <col min="772" max="772" width="8.44140625" style="243" customWidth="1"/>
    <col min="773" max="773" width="23.88671875" style="243" customWidth="1"/>
    <col min="774" max="775" width="10.77734375" style="243" customWidth="1"/>
    <col min="776" max="776" width="17.77734375" style="243" customWidth="1"/>
    <col min="777" max="777" width="5.44140625" style="243" customWidth="1"/>
    <col min="778" max="783" width="9" style="243"/>
    <col min="784" max="788" width="8.77734375" style="243" customWidth="1"/>
    <col min="789" max="1024" width="9" style="243"/>
    <col min="1025" max="1025" width="13" style="243" customWidth="1"/>
    <col min="1026" max="1027" width="11.88671875" style="243" customWidth="1"/>
    <col min="1028" max="1028" width="8.44140625" style="243" customWidth="1"/>
    <col min="1029" max="1029" width="23.88671875" style="243" customWidth="1"/>
    <col min="1030" max="1031" width="10.77734375" style="243" customWidth="1"/>
    <col min="1032" max="1032" width="17.77734375" style="243" customWidth="1"/>
    <col min="1033" max="1033" width="5.44140625" style="243" customWidth="1"/>
    <col min="1034" max="1039" width="9" style="243"/>
    <col min="1040" max="1044" width="8.77734375" style="243" customWidth="1"/>
    <col min="1045" max="1280" width="9" style="243"/>
    <col min="1281" max="1281" width="13" style="243" customWidth="1"/>
    <col min="1282" max="1283" width="11.88671875" style="243" customWidth="1"/>
    <col min="1284" max="1284" width="8.44140625" style="243" customWidth="1"/>
    <col min="1285" max="1285" width="23.88671875" style="243" customWidth="1"/>
    <col min="1286" max="1287" width="10.77734375" style="243" customWidth="1"/>
    <col min="1288" max="1288" width="17.77734375" style="243" customWidth="1"/>
    <col min="1289" max="1289" width="5.44140625" style="243" customWidth="1"/>
    <col min="1290" max="1295" width="9" style="243"/>
    <col min="1296" max="1300" width="8.77734375" style="243" customWidth="1"/>
    <col min="1301" max="1536" width="9" style="243"/>
    <col min="1537" max="1537" width="13" style="243" customWidth="1"/>
    <col min="1538" max="1539" width="11.88671875" style="243" customWidth="1"/>
    <col min="1540" max="1540" width="8.44140625" style="243" customWidth="1"/>
    <col min="1541" max="1541" width="23.88671875" style="243" customWidth="1"/>
    <col min="1542" max="1543" width="10.77734375" style="243" customWidth="1"/>
    <col min="1544" max="1544" width="17.77734375" style="243" customWidth="1"/>
    <col min="1545" max="1545" width="5.44140625" style="243" customWidth="1"/>
    <col min="1546" max="1551" width="9" style="243"/>
    <col min="1552" max="1556" width="8.77734375" style="243" customWidth="1"/>
    <col min="1557" max="1792" width="9" style="243"/>
    <col min="1793" max="1793" width="13" style="243" customWidth="1"/>
    <col min="1794" max="1795" width="11.88671875" style="243" customWidth="1"/>
    <col min="1796" max="1796" width="8.44140625" style="243" customWidth="1"/>
    <col min="1797" max="1797" width="23.88671875" style="243" customWidth="1"/>
    <col min="1798" max="1799" width="10.77734375" style="243" customWidth="1"/>
    <col min="1800" max="1800" width="17.77734375" style="243" customWidth="1"/>
    <col min="1801" max="1801" width="5.44140625" style="243" customWidth="1"/>
    <col min="1802" max="1807" width="9" style="243"/>
    <col min="1808" max="1812" width="8.77734375" style="243" customWidth="1"/>
    <col min="1813" max="2048" width="9" style="243"/>
    <col min="2049" max="2049" width="13" style="243" customWidth="1"/>
    <col min="2050" max="2051" width="11.88671875" style="243" customWidth="1"/>
    <col min="2052" max="2052" width="8.44140625" style="243" customWidth="1"/>
    <col min="2053" max="2053" width="23.88671875" style="243" customWidth="1"/>
    <col min="2054" max="2055" width="10.77734375" style="243" customWidth="1"/>
    <col min="2056" max="2056" width="17.77734375" style="243" customWidth="1"/>
    <col min="2057" max="2057" width="5.44140625" style="243" customWidth="1"/>
    <col min="2058" max="2063" width="9" style="243"/>
    <col min="2064" max="2068" width="8.77734375" style="243" customWidth="1"/>
    <col min="2069" max="2304" width="9" style="243"/>
    <col min="2305" max="2305" width="13" style="243" customWidth="1"/>
    <col min="2306" max="2307" width="11.88671875" style="243" customWidth="1"/>
    <col min="2308" max="2308" width="8.44140625" style="243" customWidth="1"/>
    <col min="2309" max="2309" width="23.88671875" style="243" customWidth="1"/>
    <col min="2310" max="2311" width="10.77734375" style="243" customWidth="1"/>
    <col min="2312" max="2312" width="17.77734375" style="243" customWidth="1"/>
    <col min="2313" max="2313" width="5.44140625" style="243" customWidth="1"/>
    <col min="2314" max="2319" width="9" style="243"/>
    <col min="2320" max="2324" width="8.77734375" style="243" customWidth="1"/>
    <col min="2325" max="2560" width="9" style="243"/>
    <col min="2561" max="2561" width="13" style="243" customWidth="1"/>
    <col min="2562" max="2563" width="11.88671875" style="243" customWidth="1"/>
    <col min="2564" max="2564" width="8.44140625" style="243" customWidth="1"/>
    <col min="2565" max="2565" width="23.88671875" style="243" customWidth="1"/>
    <col min="2566" max="2567" width="10.77734375" style="243" customWidth="1"/>
    <col min="2568" max="2568" width="17.77734375" style="243" customWidth="1"/>
    <col min="2569" max="2569" width="5.44140625" style="243" customWidth="1"/>
    <col min="2570" max="2575" width="9" style="243"/>
    <col min="2576" max="2580" width="8.77734375" style="243" customWidth="1"/>
    <col min="2581" max="2816" width="9" style="243"/>
    <col min="2817" max="2817" width="13" style="243" customWidth="1"/>
    <col min="2818" max="2819" width="11.88671875" style="243" customWidth="1"/>
    <col min="2820" max="2820" width="8.44140625" style="243" customWidth="1"/>
    <col min="2821" max="2821" width="23.88671875" style="243" customWidth="1"/>
    <col min="2822" max="2823" width="10.77734375" style="243" customWidth="1"/>
    <col min="2824" max="2824" width="17.77734375" style="243" customWidth="1"/>
    <col min="2825" max="2825" width="5.44140625" style="243" customWidth="1"/>
    <col min="2826" max="2831" width="9" style="243"/>
    <col min="2832" max="2836" width="8.77734375" style="243" customWidth="1"/>
    <col min="2837" max="3072" width="9" style="243"/>
    <col min="3073" max="3073" width="13" style="243" customWidth="1"/>
    <col min="3074" max="3075" width="11.88671875" style="243" customWidth="1"/>
    <col min="3076" max="3076" width="8.44140625" style="243" customWidth="1"/>
    <col min="3077" max="3077" width="23.88671875" style="243" customWidth="1"/>
    <col min="3078" max="3079" width="10.77734375" style="243" customWidth="1"/>
    <col min="3080" max="3080" width="17.77734375" style="243" customWidth="1"/>
    <col min="3081" max="3081" width="5.44140625" style="243" customWidth="1"/>
    <col min="3082" max="3087" width="9" style="243"/>
    <col min="3088" max="3092" width="8.77734375" style="243" customWidth="1"/>
    <col min="3093" max="3328" width="9" style="243"/>
    <col min="3329" max="3329" width="13" style="243" customWidth="1"/>
    <col min="3330" max="3331" width="11.88671875" style="243" customWidth="1"/>
    <col min="3332" max="3332" width="8.44140625" style="243" customWidth="1"/>
    <col min="3333" max="3333" width="23.88671875" style="243" customWidth="1"/>
    <col min="3334" max="3335" width="10.77734375" style="243" customWidth="1"/>
    <col min="3336" max="3336" width="17.77734375" style="243" customWidth="1"/>
    <col min="3337" max="3337" width="5.44140625" style="243" customWidth="1"/>
    <col min="3338" max="3343" width="9" style="243"/>
    <col min="3344" max="3348" width="8.77734375" style="243" customWidth="1"/>
    <col min="3349" max="3584" width="9" style="243"/>
    <col min="3585" max="3585" width="13" style="243" customWidth="1"/>
    <col min="3586" max="3587" width="11.88671875" style="243" customWidth="1"/>
    <col min="3588" max="3588" width="8.44140625" style="243" customWidth="1"/>
    <col min="3589" max="3589" width="23.88671875" style="243" customWidth="1"/>
    <col min="3590" max="3591" width="10.77734375" style="243" customWidth="1"/>
    <col min="3592" max="3592" width="17.77734375" style="243" customWidth="1"/>
    <col min="3593" max="3593" width="5.44140625" style="243" customWidth="1"/>
    <col min="3594" max="3599" width="9" style="243"/>
    <col min="3600" max="3604" width="8.77734375" style="243" customWidth="1"/>
    <col min="3605" max="3840" width="9" style="243"/>
    <col min="3841" max="3841" width="13" style="243" customWidth="1"/>
    <col min="3842" max="3843" width="11.88671875" style="243" customWidth="1"/>
    <col min="3844" max="3844" width="8.44140625" style="243" customWidth="1"/>
    <col min="3845" max="3845" width="23.88671875" style="243" customWidth="1"/>
    <col min="3846" max="3847" width="10.77734375" style="243" customWidth="1"/>
    <col min="3848" max="3848" width="17.77734375" style="243" customWidth="1"/>
    <col min="3849" max="3849" width="5.44140625" style="243" customWidth="1"/>
    <col min="3850" max="3855" width="9" style="243"/>
    <col min="3856" max="3860" width="8.77734375" style="243" customWidth="1"/>
    <col min="3861" max="4096" width="9" style="243"/>
    <col min="4097" max="4097" width="13" style="243" customWidth="1"/>
    <col min="4098" max="4099" width="11.88671875" style="243" customWidth="1"/>
    <col min="4100" max="4100" width="8.44140625" style="243" customWidth="1"/>
    <col min="4101" max="4101" width="23.88671875" style="243" customWidth="1"/>
    <col min="4102" max="4103" width="10.77734375" style="243" customWidth="1"/>
    <col min="4104" max="4104" width="17.77734375" style="243" customWidth="1"/>
    <col min="4105" max="4105" width="5.44140625" style="243" customWidth="1"/>
    <col min="4106" max="4111" width="9" style="243"/>
    <col min="4112" max="4116" width="8.77734375" style="243" customWidth="1"/>
    <col min="4117" max="4352" width="9" style="243"/>
    <col min="4353" max="4353" width="13" style="243" customWidth="1"/>
    <col min="4354" max="4355" width="11.88671875" style="243" customWidth="1"/>
    <col min="4356" max="4356" width="8.44140625" style="243" customWidth="1"/>
    <col min="4357" max="4357" width="23.88671875" style="243" customWidth="1"/>
    <col min="4358" max="4359" width="10.77734375" style="243" customWidth="1"/>
    <col min="4360" max="4360" width="17.77734375" style="243" customWidth="1"/>
    <col min="4361" max="4361" width="5.44140625" style="243" customWidth="1"/>
    <col min="4362" max="4367" width="9" style="243"/>
    <col min="4368" max="4372" width="8.77734375" style="243" customWidth="1"/>
    <col min="4373" max="4608" width="9" style="243"/>
    <col min="4609" max="4609" width="13" style="243" customWidth="1"/>
    <col min="4610" max="4611" width="11.88671875" style="243" customWidth="1"/>
    <col min="4612" max="4612" width="8.44140625" style="243" customWidth="1"/>
    <col min="4613" max="4613" width="23.88671875" style="243" customWidth="1"/>
    <col min="4614" max="4615" width="10.77734375" style="243" customWidth="1"/>
    <col min="4616" max="4616" width="17.77734375" style="243" customWidth="1"/>
    <col min="4617" max="4617" width="5.44140625" style="243" customWidth="1"/>
    <col min="4618" max="4623" width="9" style="243"/>
    <col min="4624" max="4628" width="8.77734375" style="243" customWidth="1"/>
    <col min="4629" max="4864" width="9" style="243"/>
    <col min="4865" max="4865" width="13" style="243" customWidth="1"/>
    <col min="4866" max="4867" width="11.88671875" style="243" customWidth="1"/>
    <col min="4868" max="4868" width="8.44140625" style="243" customWidth="1"/>
    <col min="4869" max="4869" width="23.88671875" style="243" customWidth="1"/>
    <col min="4870" max="4871" width="10.77734375" style="243" customWidth="1"/>
    <col min="4872" max="4872" width="17.77734375" style="243" customWidth="1"/>
    <col min="4873" max="4873" width="5.44140625" style="243" customWidth="1"/>
    <col min="4874" max="4879" width="9" style="243"/>
    <col min="4880" max="4884" width="8.77734375" style="243" customWidth="1"/>
    <col min="4885" max="5120" width="9" style="243"/>
    <col min="5121" max="5121" width="13" style="243" customWidth="1"/>
    <col min="5122" max="5123" width="11.88671875" style="243" customWidth="1"/>
    <col min="5124" max="5124" width="8.44140625" style="243" customWidth="1"/>
    <col min="5125" max="5125" width="23.88671875" style="243" customWidth="1"/>
    <col min="5126" max="5127" width="10.77734375" style="243" customWidth="1"/>
    <col min="5128" max="5128" width="17.77734375" style="243" customWidth="1"/>
    <col min="5129" max="5129" width="5.44140625" style="243" customWidth="1"/>
    <col min="5130" max="5135" width="9" style="243"/>
    <col min="5136" max="5140" width="8.77734375" style="243" customWidth="1"/>
    <col min="5141" max="5376" width="9" style="243"/>
    <col min="5377" max="5377" width="13" style="243" customWidth="1"/>
    <col min="5378" max="5379" width="11.88671875" style="243" customWidth="1"/>
    <col min="5380" max="5380" width="8.44140625" style="243" customWidth="1"/>
    <col min="5381" max="5381" width="23.88671875" style="243" customWidth="1"/>
    <col min="5382" max="5383" width="10.77734375" style="243" customWidth="1"/>
    <col min="5384" max="5384" width="17.77734375" style="243" customWidth="1"/>
    <col min="5385" max="5385" width="5.44140625" style="243" customWidth="1"/>
    <col min="5386" max="5391" width="9" style="243"/>
    <col min="5392" max="5396" width="8.77734375" style="243" customWidth="1"/>
    <col min="5397" max="5632" width="9" style="243"/>
    <col min="5633" max="5633" width="13" style="243" customWidth="1"/>
    <col min="5634" max="5635" width="11.88671875" style="243" customWidth="1"/>
    <col min="5636" max="5636" width="8.44140625" style="243" customWidth="1"/>
    <col min="5637" max="5637" width="23.88671875" style="243" customWidth="1"/>
    <col min="5638" max="5639" width="10.77734375" style="243" customWidth="1"/>
    <col min="5640" max="5640" width="17.77734375" style="243" customWidth="1"/>
    <col min="5641" max="5641" width="5.44140625" style="243" customWidth="1"/>
    <col min="5642" max="5647" width="9" style="243"/>
    <col min="5648" max="5652" width="8.77734375" style="243" customWidth="1"/>
    <col min="5653" max="5888" width="9" style="243"/>
    <col min="5889" max="5889" width="13" style="243" customWidth="1"/>
    <col min="5890" max="5891" width="11.88671875" style="243" customWidth="1"/>
    <col min="5892" max="5892" width="8.44140625" style="243" customWidth="1"/>
    <col min="5893" max="5893" width="23.88671875" style="243" customWidth="1"/>
    <col min="5894" max="5895" width="10.77734375" style="243" customWidth="1"/>
    <col min="5896" max="5896" width="17.77734375" style="243" customWidth="1"/>
    <col min="5897" max="5897" width="5.44140625" style="243" customWidth="1"/>
    <col min="5898" max="5903" width="9" style="243"/>
    <col min="5904" max="5908" width="8.77734375" style="243" customWidth="1"/>
    <col min="5909" max="6144" width="9" style="243"/>
    <col min="6145" max="6145" width="13" style="243" customWidth="1"/>
    <col min="6146" max="6147" width="11.88671875" style="243" customWidth="1"/>
    <col min="6148" max="6148" width="8.44140625" style="243" customWidth="1"/>
    <col min="6149" max="6149" width="23.88671875" style="243" customWidth="1"/>
    <col min="6150" max="6151" width="10.77734375" style="243" customWidth="1"/>
    <col min="6152" max="6152" width="17.77734375" style="243" customWidth="1"/>
    <col min="6153" max="6153" width="5.44140625" style="243" customWidth="1"/>
    <col min="6154" max="6159" width="9" style="243"/>
    <col min="6160" max="6164" width="8.77734375" style="243" customWidth="1"/>
    <col min="6165" max="6400" width="9" style="243"/>
    <col min="6401" max="6401" width="13" style="243" customWidth="1"/>
    <col min="6402" max="6403" width="11.88671875" style="243" customWidth="1"/>
    <col min="6404" max="6404" width="8.44140625" style="243" customWidth="1"/>
    <col min="6405" max="6405" width="23.88671875" style="243" customWidth="1"/>
    <col min="6406" max="6407" width="10.77734375" style="243" customWidth="1"/>
    <col min="6408" max="6408" width="17.77734375" style="243" customWidth="1"/>
    <col min="6409" max="6409" width="5.44140625" style="243" customWidth="1"/>
    <col min="6410" max="6415" width="9" style="243"/>
    <col min="6416" max="6420" width="8.77734375" style="243" customWidth="1"/>
    <col min="6421" max="6656" width="9" style="243"/>
    <col min="6657" max="6657" width="13" style="243" customWidth="1"/>
    <col min="6658" max="6659" width="11.88671875" style="243" customWidth="1"/>
    <col min="6660" max="6660" width="8.44140625" style="243" customWidth="1"/>
    <col min="6661" max="6661" width="23.88671875" style="243" customWidth="1"/>
    <col min="6662" max="6663" width="10.77734375" style="243" customWidth="1"/>
    <col min="6664" max="6664" width="17.77734375" style="243" customWidth="1"/>
    <col min="6665" max="6665" width="5.44140625" style="243" customWidth="1"/>
    <col min="6666" max="6671" width="9" style="243"/>
    <col min="6672" max="6676" width="8.77734375" style="243" customWidth="1"/>
    <col min="6677" max="6912" width="9" style="243"/>
    <col min="6913" max="6913" width="13" style="243" customWidth="1"/>
    <col min="6914" max="6915" width="11.88671875" style="243" customWidth="1"/>
    <col min="6916" max="6916" width="8.44140625" style="243" customWidth="1"/>
    <col min="6917" max="6917" width="23.88671875" style="243" customWidth="1"/>
    <col min="6918" max="6919" width="10.77734375" style="243" customWidth="1"/>
    <col min="6920" max="6920" width="17.77734375" style="243" customWidth="1"/>
    <col min="6921" max="6921" width="5.44140625" style="243" customWidth="1"/>
    <col min="6922" max="6927" width="9" style="243"/>
    <col min="6928" max="6932" width="8.77734375" style="243" customWidth="1"/>
    <col min="6933" max="7168" width="9" style="243"/>
    <col min="7169" max="7169" width="13" style="243" customWidth="1"/>
    <col min="7170" max="7171" width="11.88671875" style="243" customWidth="1"/>
    <col min="7172" max="7172" width="8.44140625" style="243" customWidth="1"/>
    <col min="7173" max="7173" width="23.88671875" style="243" customWidth="1"/>
    <col min="7174" max="7175" width="10.77734375" style="243" customWidth="1"/>
    <col min="7176" max="7176" width="17.77734375" style="243" customWidth="1"/>
    <col min="7177" max="7177" width="5.44140625" style="243" customWidth="1"/>
    <col min="7178" max="7183" width="9" style="243"/>
    <col min="7184" max="7188" width="8.77734375" style="243" customWidth="1"/>
    <col min="7189" max="7424" width="9" style="243"/>
    <col min="7425" max="7425" width="13" style="243" customWidth="1"/>
    <col min="7426" max="7427" width="11.88671875" style="243" customWidth="1"/>
    <col min="7428" max="7428" width="8.44140625" style="243" customWidth="1"/>
    <col min="7429" max="7429" width="23.88671875" style="243" customWidth="1"/>
    <col min="7430" max="7431" width="10.77734375" style="243" customWidth="1"/>
    <col min="7432" max="7432" width="17.77734375" style="243" customWidth="1"/>
    <col min="7433" max="7433" width="5.44140625" style="243" customWidth="1"/>
    <col min="7434" max="7439" width="9" style="243"/>
    <col min="7440" max="7444" width="8.77734375" style="243" customWidth="1"/>
    <col min="7445" max="7680" width="9" style="243"/>
    <col min="7681" max="7681" width="13" style="243" customWidth="1"/>
    <col min="7682" max="7683" width="11.88671875" style="243" customWidth="1"/>
    <col min="7684" max="7684" width="8.44140625" style="243" customWidth="1"/>
    <col min="7685" max="7685" width="23.88671875" style="243" customWidth="1"/>
    <col min="7686" max="7687" width="10.77734375" style="243" customWidth="1"/>
    <col min="7688" max="7688" width="17.77734375" style="243" customWidth="1"/>
    <col min="7689" max="7689" width="5.44140625" style="243" customWidth="1"/>
    <col min="7690" max="7695" width="9" style="243"/>
    <col min="7696" max="7700" width="8.77734375" style="243" customWidth="1"/>
    <col min="7701" max="7936" width="9" style="243"/>
    <col min="7937" max="7937" width="13" style="243" customWidth="1"/>
    <col min="7938" max="7939" width="11.88671875" style="243" customWidth="1"/>
    <col min="7940" max="7940" width="8.44140625" style="243" customWidth="1"/>
    <col min="7941" max="7941" width="23.88671875" style="243" customWidth="1"/>
    <col min="7942" max="7943" width="10.77734375" style="243" customWidth="1"/>
    <col min="7944" max="7944" width="17.77734375" style="243" customWidth="1"/>
    <col min="7945" max="7945" width="5.44140625" style="243" customWidth="1"/>
    <col min="7946" max="7951" width="9" style="243"/>
    <col min="7952" max="7956" width="8.77734375" style="243" customWidth="1"/>
    <col min="7957" max="8192" width="9" style="243"/>
    <col min="8193" max="8193" width="13" style="243" customWidth="1"/>
    <col min="8194" max="8195" width="11.88671875" style="243" customWidth="1"/>
    <col min="8196" max="8196" width="8.44140625" style="243" customWidth="1"/>
    <col min="8197" max="8197" width="23.88671875" style="243" customWidth="1"/>
    <col min="8198" max="8199" width="10.77734375" style="243" customWidth="1"/>
    <col min="8200" max="8200" width="17.77734375" style="243" customWidth="1"/>
    <col min="8201" max="8201" width="5.44140625" style="243" customWidth="1"/>
    <col min="8202" max="8207" width="9" style="243"/>
    <col min="8208" max="8212" width="8.77734375" style="243" customWidth="1"/>
    <col min="8213" max="8448" width="9" style="243"/>
    <col min="8449" max="8449" width="13" style="243" customWidth="1"/>
    <col min="8450" max="8451" width="11.88671875" style="243" customWidth="1"/>
    <col min="8452" max="8452" width="8.44140625" style="243" customWidth="1"/>
    <col min="8453" max="8453" width="23.88671875" style="243" customWidth="1"/>
    <col min="8454" max="8455" width="10.77734375" style="243" customWidth="1"/>
    <col min="8456" max="8456" width="17.77734375" style="243" customWidth="1"/>
    <col min="8457" max="8457" width="5.44140625" style="243" customWidth="1"/>
    <col min="8458" max="8463" width="9" style="243"/>
    <col min="8464" max="8468" width="8.77734375" style="243" customWidth="1"/>
    <col min="8469" max="8704" width="9" style="243"/>
    <col min="8705" max="8705" width="13" style="243" customWidth="1"/>
    <col min="8706" max="8707" width="11.88671875" style="243" customWidth="1"/>
    <col min="8708" max="8708" width="8.44140625" style="243" customWidth="1"/>
    <col min="8709" max="8709" width="23.88671875" style="243" customWidth="1"/>
    <col min="8710" max="8711" width="10.77734375" style="243" customWidth="1"/>
    <col min="8712" max="8712" width="17.77734375" style="243" customWidth="1"/>
    <col min="8713" max="8713" width="5.44140625" style="243" customWidth="1"/>
    <col min="8714" max="8719" width="9" style="243"/>
    <col min="8720" max="8724" width="8.77734375" style="243" customWidth="1"/>
    <col min="8725" max="8960" width="9" style="243"/>
    <col min="8961" max="8961" width="13" style="243" customWidth="1"/>
    <col min="8962" max="8963" width="11.88671875" style="243" customWidth="1"/>
    <col min="8964" max="8964" width="8.44140625" style="243" customWidth="1"/>
    <col min="8965" max="8965" width="23.88671875" style="243" customWidth="1"/>
    <col min="8966" max="8967" width="10.77734375" style="243" customWidth="1"/>
    <col min="8968" max="8968" width="17.77734375" style="243" customWidth="1"/>
    <col min="8969" max="8969" width="5.44140625" style="243" customWidth="1"/>
    <col min="8970" max="8975" width="9" style="243"/>
    <col min="8976" max="8980" width="8.77734375" style="243" customWidth="1"/>
    <col min="8981" max="9216" width="9" style="243"/>
    <col min="9217" max="9217" width="13" style="243" customWidth="1"/>
    <col min="9218" max="9219" width="11.88671875" style="243" customWidth="1"/>
    <col min="9220" max="9220" width="8.44140625" style="243" customWidth="1"/>
    <col min="9221" max="9221" width="23.88671875" style="243" customWidth="1"/>
    <col min="9222" max="9223" width="10.77734375" style="243" customWidth="1"/>
    <col min="9224" max="9224" width="17.77734375" style="243" customWidth="1"/>
    <col min="9225" max="9225" width="5.44140625" style="243" customWidth="1"/>
    <col min="9226" max="9231" width="9" style="243"/>
    <col min="9232" max="9236" width="8.77734375" style="243" customWidth="1"/>
    <col min="9237" max="9472" width="9" style="243"/>
    <col min="9473" max="9473" width="13" style="243" customWidth="1"/>
    <col min="9474" max="9475" width="11.88671875" style="243" customWidth="1"/>
    <col min="9476" max="9476" width="8.44140625" style="243" customWidth="1"/>
    <col min="9477" max="9477" width="23.88671875" style="243" customWidth="1"/>
    <col min="9478" max="9479" width="10.77734375" style="243" customWidth="1"/>
    <col min="9480" max="9480" width="17.77734375" style="243" customWidth="1"/>
    <col min="9481" max="9481" width="5.44140625" style="243" customWidth="1"/>
    <col min="9482" max="9487" width="9" style="243"/>
    <col min="9488" max="9492" width="8.77734375" style="243" customWidth="1"/>
    <col min="9493" max="9728" width="9" style="243"/>
    <col min="9729" max="9729" width="13" style="243" customWidth="1"/>
    <col min="9730" max="9731" width="11.88671875" style="243" customWidth="1"/>
    <col min="9732" max="9732" width="8.44140625" style="243" customWidth="1"/>
    <col min="9733" max="9733" width="23.88671875" style="243" customWidth="1"/>
    <col min="9734" max="9735" width="10.77734375" style="243" customWidth="1"/>
    <col min="9736" max="9736" width="17.77734375" style="243" customWidth="1"/>
    <col min="9737" max="9737" width="5.44140625" style="243" customWidth="1"/>
    <col min="9738" max="9743" width="9" style="243"/>
    <col min="9744" max="9748" width="8.77734375" style="243" customWidth="1"/>
    <col min="9749" max="9984" width="9" style="243"/>
    <col min="9985" max="9985" width="13" style="243" customWidth="1"/>
    <col min="9986" max="9987" width="11.88671875" style="243" customWidth="1"/>
    <col min="9988" max="9988" width="8.44140625" style="243" customWidth="1"/>
    <col min="9989" max="9989" width="23.88671875" style="243" customWidth="1"/>
    <col min="9990" max="9991" width="10.77734375" style="243" customWidth="1"/>
    <col min="9992" max="9992" width="17.77734375" style="243" customWidth="1"/>
    <col min="9993" max="9993" width="5.44140625" style="243" customWidth="1"/>
    <col min="9994" max="9999" width="9" style="243"/>
    <col min="10000" max="10004" width="8.77734375" style="243" customWidth="1"/>
    <col min="10005" max="10240" width="9" style="243"/>
    <col min="10241" max="10241" width="13" style="243" customWidth="1"/>
    <col min="10242" max="10243" width="11.88671875" style="243" customWidth="1"/>
    <col min="10244" max="10244" width="8.44140625" style="243" customWidth="1"/>
    <col min="10245" max="10245" width="23.88671875" style="243" customWidth="1"/>
    <col min="10246" max="10247" width="10.77734375" style="243" customWidth="1"/>
    <col min="10248" max="10248" width="17.77734375" style="243" customWidth="1"/>
    <col min="10249" max="10249" width="5.44140625" style="243" customWidth="1"/>
    <col min="10250" max="10255" width="9" style="243"/>
    <col min="10256" max="10260" width="8.77734375" style="243" customWidth="1"/>
    <col min="10261" max="10496" width="9" style="243"/>
    <col min="10497" max="10497" width="13" style="243" customWidth="1"/>
    <col min="10498" max="10499" width="11.88671875" style="243" customWidth="1"/>
    <col min="10500" max="10500" width="8.44140625" style="243" customWidth="1"/>
    <col min="10501" max="10501" width="23.88671875" style="243" customWidth="1"/>
    <col min="10502" max="10503" width="10.77734375" style="243" customWidth="1"/>
    <col min="10504" max="10504" width="17.77734375" style="243" customWidth="1"/>
    <col min="10505" max="10505" width="5.44140625" style="243" customWidth="1"/>
    <col min="10506" max="10511" width="9" style="243"/>
    <col min="10512" max="10516" width="8.77734375" style="243" customWidth="1"/>
    <col min="10517" max="10752" width="9" style="243"/>
    <col min="10753" max="10753" width="13" style="243" customWidth="1"/>
    <col min="10754" max="10755" width="11.88671875" style="243" customWidth="1"/>
    <col min="10756" max="10756" width="8.44140625" style="243" customWidth="1"/>
    <col min="10757" max="10757" width="23.88671875" style="243" customWidth="1"/>
    <col min="10758" max="10759" width="10.77734375" style="243" customWidth="1"/>
    <col min="10760" max="10760" width="17.77734375" style="243" customWidth="1"/>
    <col min="10761" max="10761" width="5.44140625" style="243" customWidth="1"/>
    <col min="10762" max="10767" width="9" style="243"/>
    <col min="10768" max="10772" width="8.77734375" style="243" customWidth="1"/>
    <col min="10773" max="11008" width="9" style="243"/>
    <col min="11009" max="11009" width="13" style="243" customWidth="1"/>
    <col min="11010" max="11011" width="11.88671875" style="243" customWidth="1"/>
    <col min="11012" max="11012" width="8.44140625" style="243" customWidth="1"/>
    <col min="11013" max="11013" width="23.88671875" style="243" customWidth="1"/>
    <col min="11014" max="11015" width="10.77734375" style="243" customWidth="1"/>
    <col min="11016" max="11016" width="17.77734375" style="243" customWidth="1"/>
    <col min="11017" max="11017" width="5.44140625" style="243" customWidth="1"/>
    <col min="11018" max="11023" width="9" style="243"/>
    <col min="11024" max="11028" width="8.77734375" style="243" customWidth="1"/>
    <col min="11029" max="11264" width="9" style="243"/>
    <col min="11265" max="11265" width="13" style="243" customWidth="1"/>
    <col min="11266" max="11267" width="11.88671875" style="243" customWidth="1"/>
    <col min="11268" max="11268" width="8.44140625" style="243" customWidth="1"/>
    <col min="11269" max="11269" width="23.88671875" style="243" customWidth="1"/>
    <col min="11270" max="11271" width="10.77734375" style="243" customWidth="1"/>
    <col min="11272" max="11272" width="17.77734375" style="243" customWidth="1"/>
    <col min="11273" max="11273" width="5.44140625" style="243" customWidth="1"/>
    <col min="11274" max="11279" width="9" style="243"/>
    <col min="11280" max="11284" width="8.77734375" style="243" customWidth="1"/>
    <col min="11285" max="11520" width="9" style="243"/>
    <col min="11521" max="11521" width="13" style="243" customWidth="1"/>
    <col min="11522" max="11523" width="11.88671875" style="243" customWidth="1"/>
    <col min="11524" max="11524" width="8.44140625" style="243" customWidth="1"/>
    <col min="11525" max="11525" width="23.88671875" style="243" customWidth="1"/>
    <col min="11526" max="11527" width="10.77734375" style="243" customWidth="1"/>
    <col min="11528" max="11528" width="17.77734375" style="243" customWidth="1"/>
    <col min="11529" max="11529" width="5.44140625" style="243" customWidth="1"/>
    <col min="11530" max="11535" width="9" style="243"/>
    <col min="11536" max="11540" width="8.77734375" style="243" customWidth="1"/>
    <col min="11541" max="11776" width="9" style="243"/>
    <col min="11777" max="11777" width="13" style="243" customWidth="1"/>
    <col min="11778" max="11779" width="11.88671875" style="243" customWidth="1"/>
    <col min="11780" max="11780" width="8.44140625" style="243" customWidth="1"/>
    <col min="11781" max="11781" width="23.88671875" style="243" customWidth="1"/>
    <col min="11782" max="11783" width="10.77734375" style="243" customWidth="1"/>
    <col min="11784" max="11784" width="17.77734375" style="243" customWidth="1"/>
    <col min="11785" max="11785" width="5.44140625" style="243" customWidth="1"/>
    <col min="11786" max="11791" width="9" style="243"/>
    <col min="11792" max="11796" width="8.77734375" style="243" customWidth="1"/>
    <col min="11797" max="12032" width="9" style="243"/>
    <col min="12033" max="12033" width="13" style="243" customWidth="1"/>
    <col min="12034" max="12035" width="11.88671875" style="243" customWidth="1"/>
    <col min="12036" max="12036" width="8.44140625" style="243" customWidth="1"/>
    <col min="12037" max="12037" width="23.88671875" style="243" customWidth="1"/>
    <col min="12038" max="12039" width="10.77734375" style="243" customWidth="1"/>
    <col min="12040" max="12040" width="17.77734375" style="243" customWidth="1"/>
    <col min="12041" max="12041" width="5.44140625" style="243" customWidth="1"/>
    <col min="12042" max="12047" width="9" style="243"/>
    <col min="12048" max="12052" width="8.77734375" style="243" customWidth="1"/>
    <col min="12053" max="12288" width="9" style="243"/>
    <col min="12289" max="12289" width="13" style="243" customWidth="1"/>
    <col min="12290" max="12291" width="11.88671875" style="243" customWidth="1"/>
    <col min="12292" max="12292" width="8.44140625" style="243" customWidth="1"/>
    <col min="12293" max="12293" width="23.88671875" style="243" customWidth="1"/>
    <col min="12294" max="12295" width="10.77734375" style="243" customWidth="1"/>
    <col min="12296" max="12296" width="17.77734375" style="243" customWidth="1"/>
    <col min="12297" max="12297" width="5.44140625" style="243" customWidth="1"/>
    <col min="12298" max="12303" width="9" style="243"/>
    <col min="12304" max="12308" width="8.77734375" style="243" customWidth="1"/>
    <col min="12309" max="12544" width="9" style="243"/>
    <col min="12545" max="12545" width="13" style="243" customWidth="1"/>
    <col min="12546" max="12547" width="11.88671875" style="243" customWidth="1"/>
    <col min="12548" max="12548" width="8.44140625" style="243" customWidth="1"/>
    <col min="12549" max="12549" width="23.88671875" style="243" customWidth="1"/>
    <col min="12550" max="12551" width="10.77734375" style="243" customWidth="1"/>
    <col min="12552" max="12552" width="17.77734375" style="243" customWidth="1"/>
    <col min="12553" max="12553" width="5.44140625" style="243" customWidth="1"/>
    <col min="12554" max="12559" width="9" style="243"/>
    <col min="12560" max="12564" width="8.77734375" style="243" customWidth="1"/>
    <col min="12565" max="12800" width="9" style="243"/>
    <col min="12801" max="12801" width="13" style="243" customWidth="1"/>
    <col min="12802" max="12803" width="11.88671875" style="243" customWidth="1"/>
    <col min="12804" max="12804" width="8.44140625" style="243" customWidth="1"/>
    <col min="12805" max="12805" width="23.88671875" style="243" customWidth="1"/>
    <col min="12806" max="12807" width="10.77734375" style="243" customWidth="1"/>
    <col min="12808" max="12808" width="17.77734375" style="243" customWidth="1"/>
    <col min="12809" max="12809" width="5.44140625" style="243" customWidth="1"/>
    <col min="12810" max="12815" width="9" style="243"/>
    <col min="12816" max="12820" width="8.77734375" style="243" customWidth="1"/>
    <col min="12821" max="13056" width="9" style="243"/>
    <col min="13057" max="13057" width="13" style="243" customWidth="1"/>
    <col min="13058" max="13059" width="11.88671875" style="243" customWidth="1"/>
    <col min="13060" max="13060" width="8.44140625" style="243" customWidth="1"/>
    <col min="13061" max="13061" width="23.88671875" style="243" customWidth="1"/>
    <col min="13062" max="13063" width="10.77734375" style="243" customWidth="1"/>
    <col min="13064" max="13064" width="17.77734375" style="243" customWidth="1"/>
    <col min="13065" max="13065" width="5.44140625" style="243" customWidth="1"/>
    <col min="13066" max="13071" width="9" style="243"/>
    <col min="13072" max="13076" width="8.77734375" style="243" customWidth="1"/>
    <col min="13077" max="13312" width="9" style="243"/>
    <col min="13313" max="13313" width="13" style="243" customWidth="1"/>
    <col min="13314" max="13315" width="11.88671875" style="243" customWidth="1"/>
    <col min="13316" max="13316" width="8.44140625" style="243" customWidth="1"/>
    <col min="13317" max="13317" width="23.88671875" style="243" customWidth="1"/>
    <col min="13318" max="13319" width="10.77734375" style="243" customWidth="1"/>
    <col min="13320" max="13320" width="17.77734375" style="243" customWidth="1"/>
    <col min="13321" max="13321" width="5.44140625" style="243" customWidth="1"/>
    <col min="13322" max="13327" width="9" style="243"/>
    <col min="13328" max="13332" width="8.77734375" style="243" customWidth="1"/>
    <col min="13333" max="13568" width="9" style="243"/>
    <col min="13569" max="13569" width="13" style="243" customWidth="1"/>
    <col min="13570" max="13571" width="11.88671875" style="243" customWidth="1"/>
    <col min="13572" max="13572" width="8.44140625" style="243" customWidth="1"/>
    <col min="13573" max="13573" width="23.88671875" style="243" customWidth="1"/>
    <col min="13574" max="13575" width="10.77734375" style="243" customWidth="1"/>
    <col min="13576" max="13576" width="17.77734375" style="243" customWidth="1"/>
    <col min="13577" max="13577" width="5.44140625" style="243" customWidth="1"/>
    <col min="13578" max="13583" width="9" style="243"/>
    <col min="13584" max="13588" width="8.77734375" style="243" customWidth="1"/>
    <col min="13589" max="13824" width="9" style="243"/>
    <col min="13825" max="13825" width="13" style="243" customWidth="1"/>
    <col min="13826" max="13827" width="11.88671875" style="243" customWidth="1"/>
    <col min="13828" max="13828" width="8.44140625" style="243" customWidth="1"/>
    <col min="13829" max="13829" width="23.88671875" style="243" customWidth="1"/>
    <col min="13830" max="13831" width="10.77734375" style="243" customWidth="1"/>
    <col min="13832" max="13832" width="17.77734375" style="243" customWidth="1"/>
    <col min="13833" max="13833" width="5.44140625" style="243" customWidth="1"/>
    <col min="13834" max="13839" width="9" style="243"/>
    <col min="13840" max="13844" width="8.77734375" style="243" customWidth="1"/>
    <col min="13845" max="14080" width="9" style="243"/>
    <col min="14081" max="14081" width="13" style="243" customWidth="1"/>
    <col min="14082" max="14083" width="11.88671875" style="243" customWidth="1"/>
    <col min="14084" max="14084" width="8.44140625" style="243" customWidth="1"/>
    <col min="14085" max="14085" width="23.88671875" style="243" customWidth="1"/>
    <col min="14086" max="14087" width="10.77734375" style="243" customWidth="1"/>
    <col min="14088" max="14088" width="17.77734375" style="243" customWidth="1"/>
    <col min="14089" max="14089" width="5.44140625" style="243" customWidth="1"/>
    <col min="14090" max="14095" width="9" style="243"/>
    <col min="14096" max="14100" width="8.77734375" style="243" customWidth="1"/>
    <col min="14101" max="14336" width="9" style="243"/>
    <col min="14337" max="14337" width="13" style="243" customWidth="1"/>
    <col min="14338" max="14339" width="11.88671875" style="243" customWidth="1"/>
    <col min="14340" max="14340" width="8.44140625" style="243" customWidth="1"/>
    <col min="14341" max="14341" width="23.88671875" style="243" customWidth="1"/>
    <col min="14342" max="14343" width="10.77734375" style="243" customWidth="1"/>
    <col min="14344" max="14344" width="17.77734375" style="243" customWidth="1"/>
    <col min="14345" max="14345" width="5.44140625" style="243" customWidth="1"/>
    <col min="14346" max="14351" width="9" style="243"/>
    <col min="14352" max="14356" width="8.77734375" style="243" customWidth="1"/>
    <col min="14357" max="14592" width="9" style="243"/>
    <col min="14593" max="14593" width="13" style="243" customWidth="1"/>
    <col min="14594" max="14595" width="11.88671875" style="243" customWidth="1"/>
    <col min="14596" max="14596" width="8.44140625" style="243" customWidth="1"/>
    <col min="14597" max="14597" width="23.88671875" style="243" customWidth="1"/>
    <col min="14598" max="14599" width="10.77734375" style="243" customWidth="1"/>
    <col min="14600" max="14600" width="17.77734375" style="243" customWidth="1"/>
    <col min="14601" max="14601" width="5.44140625" style="243" customWidth="1"/>
    <col min="14602" max="14607" width="9" style="243"/>
    <col min="14608" max="14612" width="8.77734375" style="243" customWidth="1"/>
    <col min="14613" max="14848" width="9" style="243"/>
    <col min="14849" max="14849" width="13" style="243" customWidth="1"/>
    <col min="14850" max="14851" width="11.88671875" style="243" customWidth="1"/>
    <col min="14852" max="14852" width="8.44140625" style="243" customWidth="1"/>
    <col min="14853" max="14853" width="23.88671875" style="243" customWidth="1"/>
    <col min="14854" max="14855" width="10.77734375" style="243" customWidth="1"/>
    <col min="14856" max="14856" width="17.77734375" style="243" customWidth="1"/>
    <col min="14857" max="14857" width="5.44140625" style="243" customWidth="1"/>
    <col min="14858" max="14863" width="9" style="243"/>
    <col min="14864" max="14868" width="8.77734375" style="243" customWidth="1"/>
    <col min="14869" max="15104" width="9" style="243"/>
    <col min="15105" max="15105" width="13" style="243" customWidth="1"/>
    <col min="15106" max="15107" width="11.88671875" style="243" customWidth="1"/>
    <col min="15108" max="15108" width="8.44140625" style="243" customWidth="1"/>
    <col min="15109" max="15109" width="23.88671875" style="243" customWidth="1"/>
    <col min="15110" max="15111" width="10.77734375" style="243" customWidth="1"/>
    <col min="15112" max="15112" width="17.77734375" style="243" customWidth="1"/>
    <col min="15113" max="15113" width="5.44140625" style="243" customWidth="1"/>
    <col min="15114" max="15119" width="9" style="243"/>
    <col min="15120" max="15124" width="8.77734375" style="243" customWidth="1"/>
    <col min="15125" max="15360" width="9" style="243"/>
    <col min="15361" max="15361" width="13" style="243" customWidth="1"/>
    <col min="15362" max="15363" width="11.88671875" style="243" customWidth="1"/>
    <col min="15364" max="15364" width="8.44140625" style="243" customWidth="1"/>
    <col min="15365" max="15365" width="23.88671875" style="243" customWidth="1"/>
    <col min="15366" max="15367" width="10.77734375" style="243" customWidth="1"/>
    <col min="15368" max="15368" width="17.77734375" style="243" customWidth="1"/>
    <col min="15369" max="15369" width="5.44140625" style="243" customWidth="1"/>
    <col min="15370" max="15375" width="9" style="243"/>
    <col min="15376" max="15380" width="8.77734375" style="243" customWidth="1"/>
    <col min="15381" max="15616" width="9" style="243"/>
    <col min="15617" max="15617" width="13" style="243" customWidth="1"/>
    <col min="15618" max="15619" width="11.88671875" style="243" customWidth="1"/>
    <col min="15620" max="15620" width="8.44140625" style="243" customWidth="1"/>
    <col min="15621" max="15621" width="23.88671875" style="243" customWidth="1"/>
    <col min="15622" max="15623" width="10.77734375" style="243" customWidth="1"/>
    <col min="15624" max="15624" width="17.77734375" style="243" customWidth="1"/>
    <col min="15625" max="15625" width="5.44140625" style="243" customWidth="1"/>
    <col min="15626" max="15631" width="9" style="243"/>
    <col min="15632" max="15636" width="8.77734375" style="243" customWidth="1"/>
    <col min="15637" max="15872" width="9" style="243"/>
    <col min="15873" max="15873" width="13" style="243" customWidth="1"/>
    <col min="15874" max="15875" width="11.88671875" style="243" customWidth="1"/>
    <col min="15876" max="15876" width="8.44140625" style="243" customWidth="1"/>
    <col min="15877" max="15877" width="23.88671875" style="243" customWidth="1"/>
    <col min="15878" max="15879" width="10.77734375" style="243" customWidth="1"/>
    <col min="15880" max="15880" width="17.77734375" style="243" customWidth="1"/>
    <col min="15881" max="15881" width="5.44140625" style="243" customWidth="1"/>
    <col min="15882" max="15887" width="9" style="243"/>
    <col min="15888" max="15892" width="8.77734375" style="243" customWidth="1"/>
    <col min="15893" max="16128" width="9" style="243"/>
    <col min="16129" max="16129" width="13" style="243" customWidth="1"/>
    <col min="16130" max="16131" width="11.88671875" style="243" customWidth="1"/>
    <col min="16132" max="16132" width="8.44140625" style="243" customWidth="1"/>
    <col min="16133" max="16133" width="23.88671875" style="243" customWidth="1"/>
    <col min="16134" max="16135" width="10.77734375" style="243" customWidth="1"/>
    <col min="16136" max="16136" width="17.77734375" style="243" customWidth="1"/>
    <col min="16137" max="16137" width="5.44140625" style="243" customWidth="1"/>
    <col min="16138" max="16143" width="9" style="243"/>
    <col min="16144" max="16148" width="8.77734375" style="243" customWidth="1"/>
    <col min="16149" max="16384" width="9" style="243"/>
  </cols>
  <sheetData>
    <row r="1" spans="1:8" s="58" customFormat="1" ht="20.100000000000001" customHeight="1" thickBot="1">
      <c r="A1" s="236" t="s">
        <v>319</v>
      </c>
      <c r="B1" s="237"/>
      <c r="E1" s="238" t="s">
        <v>320</v>
      </c>
      <c r="F1" s="1242" t="s">
        <v>321</v>
      </c>
      <c r="G1" s="1479"/>
      <c r="H1" s="119" t="s">
        <v>9</v>
      </c>
    </row>
    <row r="2" spans="1:8" s="58" customFormat="1" ht="20.100000000000001" customHeight="1" thickBot="1">
      <c r="A2" s="236" t="s">
        <v>322</v>
      </c>
      <c r="B2" s="239" t="s">
        <v>323</v>
      </c>
      <c r="C2" s="240"/>
      <c r="D2" s="55"/>
      <c r="E2" s="238" t="s">
        <v>324</v>
      </c>
      <c r="F2" s="1480" t="s">
        <v>592</v>
      </c>
      <c r="G2" s="1481"/>
    </row>
    <row r="3" spans="1:8" s="241" customFormat="1" ht="49.2" customHeight="1">
      <c r="A3" s="1482" t="s">
        <v>597</v>
      </c>
      <c r="B3" s="1483"/>
      <c r="C3" s="1483"/>
      <c r="D3" s="1483"/>
      <c r="E3" s="1483"/>
      <c r="F3" s="1483"/>
      <c r="G3" s="1483"/>
    </row>
    <row r="4" spans="1:8" s="242" customFormat="1" ht="21.6" customHeight="1">
      <c r="A4" s="1484" t="s">
        <v>598</v>
      </c>
      <c r="B4" s="1484"/>
      <c r="C4" s="1484"/>
      <c r="D4" s="1484"/>
      <c r="E4" s="1484"/>
      <c r="F4" s="1484"/>
      <c r="G4" s="1484"/>
    </row>
    <row r="5" spans="1:8" s="242" customFormat="1" ht="21" customHeight="1" thickBot="1">
      <c r="A5" s="412"/>
      <c r="B5" s="412"/>
      <c r="C5" s="412"/>
      <c r="D5" s="412"/>
      <c r="E5" s="412"/>
      <c r="F5" s="412"/>
      <c r="G5" s="411" t="s">
        <v>593</v>
      </c>
    </row>
    <row r="6" spans="1:8" s="58" customFormat="1" ht="19.95" customHeight="1">
      <c r="A6" s="1485"/>
      <c r="B6" s="1485"/>
      <c r="C6" s="1485"/>
      <c r="D6" s="1486"/>
      <c r="E6" s="1489" t="s">
        <v>594</v>
      </c>
      <c r="F6" s="1490"/>
      <c r="G6" s="1490"/>
    </row>
    <row r="7" spans="1:8" s="58" customFormat="1" ht="19.95" customHeight="1" thickBot="1">
      <c r="A7" s="1487"/>
      <c r="B7" s="1487"/>
      <c r="C7" s="1487"/>
      <c r="D7" s="1488"/>
      <c r="E7" s="1491"/>
      <c r="F7" s="1492"/>
      <c r="G7" s="1492"/>
    </row>
    <row r="8" spans="1:8" s="58" customFormat="1" ht="35.1" customHeight="1">
      <c r="A8" s="413" t="s">
        <v>325</v>
      </c>
      <c r="B8" s="414"/>
      <c r="C8" s="414"/>
      <c r="D8" s="415"/>
      <c r="E8" s="416"/>
      <c r="F8" s="252"/>
      <c r="G8" s="429">
        <f>G9+G10+G11+G14+G15+G16</f>
        <v>13</v>
      </c>
    </row>
    <row r="9" spans="1:8" s="58" customFormat="1" ht="35.1" customHeight="1">
      <c r="A9" s="417" t="s">
        <v>329</v>
      </c>
      <c r="B9" s="418"/>
      <c r="C9" s="419"/>
      <c r="D9" s="420"/>
      <c r="E9" s="416"/>
      <c r="F9" s="252"/>
      <c r="G9" s="429">
        <v>0</v>
      </c>
    </row>
    <row r="10" spans="1:8" s="58" customFormat="1" ht="35.1" customHeight="1">
      <c r="A10" s="417" t="s">
        <v>330</v>
      </c>
      <c r="B10" s="418"/>
      <c r="C10" s="419"/>
      <c r="D10" s="420"/>
      <c r="E10" s="416"/>
      <c r="F10" s="252"/>
      <c r="G10" s="429">
        <v>6</v>
      </c>
    </row>
    <row r="11" spans="1:8" s="58" customFormat="1" ht="35.1" customHeight="1">
      <c r="A11" s="1471" t="s">
        <v>331</v>
      </c>
      <c r="B11" s="417" t="s">
        <v>332</v>
      </c>
      <c r="C11" s="417"/>
      <c r="D11" s="421"/>
      <c r="E11" s="416"/>
      <c r="F11" s="252"/>
      <c r="G11" s="429">
        <f>SUM(G12:G13)</f>
        <v>7</v>
      </c>
    </row>
    <row r="12" spans="1:8" s="58" customFormat="1" ht="35.1" customHeight="1">
      <c r="A12" s="1472"/>
      <c r="B12" s="1474" t="s">
        <v>333</v>
      </c>
      <c r="C12" s="1475"/>
      <c r="D12" s="1476"/>
      <c r="E12" s="416"/>
      <c r="F12" s="252"/>
      <c r="G12" s="429">
        <v>3</v>
      </c>
    </row>
    <row r="13" spans="1:8" s="58" customFormat="1" ht="35.1" customHeight="1">
      <c r="A13" s="1473"/>
      <c r="B13" s="417" t="s">
        <v>334</v>
      </c>
      <c r="C13" s="417"/>
      <c r="D13" s="421"/>
      <c r="E13" s="416"/>
      <c r="F13" s="252"/>
      <c r="G13" s="429">
        <v>4</v>
      </c>
    </row>
    <row r="14" spans="1:8" s="58" customFormat="1" ht="35.1" customHeight="1">
      <c r="A14" s="417" t="s">
        <v>335</v>
      </c>
      <c r="B14" s="418"/>
      <c r="C14" s="250"/>
      <c r="D14" s="420"/>
      <c r="E14" s="416"/>
      <c r="F14" s="252"/>
      <c r="G14" s="429">
        <v>0</v>
      </c>
    </row>
    <row r="15" spans="1:8" s="58" customFormat="1" ht="35.1" customHeight="1">
      <c r="A15" s="422" t="s">
        <v>336</v>
      </c>
      <c r="B15" s="244"/>
      <c r="C15" s="244"/>
      <c r="D15" s="420"/>
      <c r="E15" s="416"/>
      <c r="F15" s="252"/>
      <c r="G15" s="429">
        <v>0</v>
      </c>
    </row>
    <row r="16" spans="1:8" s="58" customFormat="1" ht="35.1" customHeight="1" thickBot="1">
      <c r="A16" s="423" t="s">
        <v>337</v>
      </c>
      <c r="B16" s="251"/>
      <c r="C16" s="424"/>
      <c r="D16" s="425"/>
      <c r="E16" s="426"/>
      <c r="F16" s="427"/>
      <c r="G16" s="430">
        <v>0</v>
      </c>
    </row>
    <row r="17" spans="1:8" s="58" customFormat="1" ht="24.9" customHeight="1">
      <c r="A17" s="252" t="s">
        <v>338</v>
      </c>
      <c r="B17" s="253" t="s">
        <v>339</v>
      </c>
      <c r="D17" s="254" t="s">
        <v>340</v>
      </c>
      <c r="E17" s="252" t="s">
        <v>341</v>
      </c>
      <c r="F17" s="252"/>
      <c r="G17" s="255"/>
    </row>
    <row r="18" spans="1:8" s="58" customFormat="1" ht="24.75" customHeight="1">
      <c r="A18" s="256"/>
      <c r="B18" s="256"/>
      <c r="D18" s="257" t="s">
        <v>342</v>
      </c>
      <c r="F18" s="256"/>
      <c r="G18" s="258" t="s">
        <v>599</v>
      </c>
    </row>
    <row r="19" spans="1:8" s="58" customFormat="1" ht="24.9" customHeight="1">
      <c r="A19" s="252"/>
      <c r="B19" s="252"/>
      <c r="C19" s="259"/>
      <c r="D19" s="259"/>
      <c r="E19" s="254"/>
      <c r="F19" s="256"/>
      <c r="G19" s="255"/>
    </row>
    <row r="20" spans="1:8" s="58" customFormat="1" ht="16.2">
      <c r="A20" s="1477" t="s">
        <v>595</v>
      </c>
      <c r="B20" s="1477"/>
      <c r="C20" s="1477"/>
      <c r="D20" s="1477"/>
      <c r="E20" s="1477"/>
      <c r="F20" s="1477"/>
      <c r="G20" s="1477"/>
    </row>
    <row r="21" spans="1:8" s="58" customFormat="1" ht="32.4" customHeight="1">
      <c r="A21" s="1478" t="s">
        <v>596</v>
      </c>
      <c r="B21" s="1478"/>
      <c r="C21" s="1478"/>
      <c r="D21" s="1478"/>
      <c r="E21" s="1478"/>
      <c r="F21" s="1478"/>
      <c r="G21" s="1478"/>
      <c r="H21" s="428"/>
    </row>
  </sheetData>
  <mergeCells count="10">
    <mergeCell ref="A11:A13"/>
    <mergeCell ref="B12:D12"/>
    <mergeCell ref="A20:G20"/>
    <mergeCell ref="A21:G21"/>
    <mergeCell ref="F1:G1"/>
    <mergeCell ref="F2:G2"/>
    <mergeCell ref="A3:G3"/>
    <mergeCell ref="A4:G4"/>
    <mergeCell ref="A6:D7"/>
    <mergeCell ref="E6:G7"/>
  </mergeCells>
  <phoneticPr fontId="8" type="noConversion"/>
  <hyperlinks>
    <hyperlink ref="H1" location="預告統計資料發布時間表!A1" display="回發布時間表" xr:uid="{7B6DABF3-8993-419A-BD30-CA912FB2E360}"/>
  </hyperlinks>
  <printOptions horizontalCentered="1" gridLinesSet="0"/>
  <pageMargins left="0.39370078740157483" right="0.31" top="0.64" bottom="0.39370078740157483" header="0.19685039370078741" footer="0.19685039370078741"/>
  <pageSetup paperSize="9" scale="88" fitToHeight="0" orientation="portrait" horizontalDpi="4294967292" r:id="rId1"/>
  <headerFooter alignWithMargins="0"/>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65640A-260C-44CF-8571-CA732497CFA3}">
  <dimension ref="A1:H21"/>
  <sheetViews>
    <sheetView showGridLines="0" zoomScaleNormal="100" workbookViewId="0">
      <selection activeCell="H1" sqref="H1"/>
    </sheetView>
  </sheetViews>
  <sheetFormatPr defaultColWidth="9" defaultRowHeight="19.8"/>
  <cols>
    <col min="1" max="2" width="11.88671875" style="243" customWidth="1"/>
    <col min="3" max="3" width="8.44140625" style="243" customWidth="1"/>
    <col min="4" max="4" width="23.88671875" style="243" customWidth="1"/>
    <col min="5" max="6" width="10.77734375" style="243" customWidth="1"/>
    <col min="7" max="7" width="12.6640625" style="243" customWidth="1"/>
    <col min="8" max="8" width="5.44140625" style="243" customWidth="1"/>
    <col min="9" max="14" width="9" style="243" customWidth="1"/>
    <col min="15" max="19" width="8.77734375" style="243" customWidth="1"/>
    <col min="20" max="16384" width="9" style="243"/>
  </cols>
  <sheetData>
    <row r="1" spans="1:8" s="58" customFormat="1" ht="20.100000000000001" customHeight="1" thickBot="1">
      <c r="A1" s="236" t="s">
        <v>319</v>
      </c>
      <c r="B1" s="237"/>
      <c r="E1" s="238" t="s">
        <v>320</v>
      </c>
      <c r="F1" s="1242" t="s">
        <v>679</v>
      </c>
      <c r="G1" s="1479"/>
      <c r="H1" s="119" t="s">
        <v>9</v>
      </c>
    </row>
    <row r="2" spans="1:8" s="58" customFormat="1" ht="20.100000000000001" customHeight="1" thickBot="1">
      <c r="A2" s="236" t="s">
        <v>322</v>
      </c>
      <c r="B2" s="239" t="s">
        <v>323</v>
      </c>
      <c r="C2" s="240"/>
      <c r="D2" s="55"/>
      <c r="E2" s="238" t="s">
        <v>324</v>
      </c>
      <c r="F2" s="1480" t="s">
        <v>672</v>
      </c>
      <c r="G2" s="1481"/>
    </row>
    <row r="3" spans="1:8" s="241" customFormat="1" ht="49.2" customHeight="1">
      <c r="A3" s="1493" t="s">
        <v>678</v>
      </c>
      <c r="B3" s="1494"/>
      <c r="C3" s="1494"/>
      <c r="D3" s="1494"/>
      <c r="E3" s="1494"/>
      <c r="F3" s="1494"/>
      <c r="G3" s="1494"/>
    </row>
    <row r="4" spans="1:8" s="241" customFormat="1" ht="20.399999999999999" customHeight="1">
      <c r="A4" s="1484" t="s">
        <v>591</v>
      </c>
      <c r="B4" s="1484"/>
      <c r="C4" s="1484"/>
      <c r="D4" s="1484"/>
      <c r="E4" s="1484"/>
      <c r="F4" s="1484"/>
      <c r="G4" s="1484"/>
    </row>
    <row r="5" spans="1:8" s="242" customFormat="1" ht="21.6" customHeight="1" thickBot="1">
      <c r="A5" s="433"/>
      <c r="B5" s="433"/>
      <c r="C5" s="433"/>
      <c r="D5" s="433"/>
      <c r="E5" s="433"/>
      <c r="F5" s="433"/>
      <c r="G5" s="411" t="s">
        <v>673</v>
      </c>
    </row>
    <row r="6" spans="1:8" s="58" customFormat="1" ht="19.95" customHeight="1">
      <c r="A6" s="1485"/>
      <c r="B6" s="1485"/>
      <c r="C6" s="1485"/>
      <c r="D6" s="1485"/>
      <c r="E6" s="1489" t="s">
        <v>674</v>
      </c>
      <c r="F6" s="1490"/>
      <c r="G6" s="1490"/>
    </row>
    <row r="7" spans="1:8" s="58" customFormat="1" ht="19.95" customHeight="1" thickBot="1">
      <c r="A7" s="1487"/>
      <c r="B7" s="1487"/>
      <c r="C7" s="1487"/>
      <c r="D7" s="1487"/>
      <c r="E7" s="1491"/>
      <c r="F7" s="1492"/>
      <c r="G7" s="1492"/>
    </row>
    <row r="8" spans="1:8" s="58" customFormat="1" ht="36" customHeight="1">
      <c r="A8" s="434" t="s">
        <v>325</v>
      </c>
      <c r="B8" s="435"/>
      <c r="C8" s="435"/>
      <c r="D8" s="436"/>
      <c r="E8" s="437"/>
      <c r="F8" s="434"/>
      <c r="G8" s="446">
        <f>SUM(G9:G12)</f>
        <v>1</v>
      </c>
    </row>
    <row r="9" spans="1:8" s="58" customFormat="1" ht="36" customHeight="1">
      <c r="A9" s="245" t="s">
        <v>675</v>
      </c>
      <c r="B9" s="246"/>
      <c r="C9" s="247"/>
      <c r="D9" s="438"/>
      <c r="E9" s="439"/>
      <c r="G9" s="447">
        <v>0</v>
      </c>
    </row>
    <row r="10" spans="1:8" s="58" customFormat="1" ht="36" customHeight="1">
      <c r="A10" s="440" t="s">
        <v>326</v>
      </c>
      <c r="B10" s="248"/>
      <c r="C10" s="244"/>
      <c r="D10" s="244"/>
      <c r="E10" s="439"/>
      <c r="G10" s="447">
        <v>1</v>
      </c>
    </row>
    <row r="11" spans="1:8" s="58" customFormat="1" ht="36" customHeight="1">
      <c r="A11" s="249" t="s">
        <v>327</v>
      </c>
      <c r="B11" s="246"/>
      <c r="C11" s="246"/>
      <c r="D11" s="250"/>
      <c r="E11" s="439"/>
      <c r="G11" s="448">
        <v>0</v>
      </c>
    </row>
    <row r="12" spans="1:8" s="58" customFormat="1" ht="36" customHeight="1" thickBot="1">
      <c r="A12" s="441" t="s">
        <v>328</v>
      </c>
      <c r="B12" s="251"/>
      <c r="C12" s="251"/>
      <c r="D12" s="442"/>
      <c r="E12" s="443"/>
      <c r="F12" s="444"/>
      <c r="G12" s="449">
        <v>0</v>
      </c>
    </row>
    <row r="13" spans="1:8" s="58" customFormat="1" ht="24.9" customHeight="1">
      <c r="A13" s="252" t="s">
        <v>338</v>
      </c>
      <c r="B13" s="253" t="s">
        <v>339</v>
      </c>
      <c r="D13" s="254" t="s">
        <v>340</v>
      </c>
      <c r="E13" s="252" t="s">
        <v>341</v>
      </c>
      <c r="F13" s="252"/>
      <c r="G13" s="255"/>
    </row>
    <row r="14" spans="1:8" s="58" customFormat="1" ht="24.75" customHeight="1">
      <c r="A14" s="256"/>
      <c r="B14" s="256"/>
      <c r="D14" s="257" t="s">
        <v>342</v>
      </c>
      <c r="F14" s="256"/>
      <c r="G14" s="258" t="s">
        <v>680</v>
      </c>
    </row>
    <row r="15" spans="1:8" s="58" customFormat="1" ht="24.9" customHeight="1">
      <c r="A15" s="252"/>
      <c r="B15" s="252"/>
      <c r="C15" s="259"/>
      <c r="D15" s="259"/>
      <c r="E15" s="254"/>
      <c r="F15" s="256"/>
      <c r="G15" s="255"/>
    </row>
    <row r="16" spans="1:8" s="58" customFormat="1" ht="16.2">
      <c r="A16" s="445" t="s">
        <v>676</v>
      </c>
      <c r="B16" s="445"/>
      <c r="C16" s="445"/>
      <c r="D16" s="445"/>
      <c r="E16" s="445"/>
      <c r="F16" s="445"/>
      <c r="G16" s="445"/>
    </row>
    <row r="17" spans="1:7" s="58" customFormat="1" ht="37.950000000000003" customHeight="1">
      <c r="A17" s="1478" t="s">
        <v>677</v>
      </c>
      <c r="B17" s="1478"/>
      <c r="C17" s="1478"/>
      <c r="D17" s="1478"/>
      <c r="E17" s="1478"/>
      <c r="F17" s="1478"/>
      <c r="G17" s="1478"/>
    </row>
    <row r="18" spans="1:7" s="58" customFormat="1" ht="17.25" customHeight="1">
      <c r="G18" s="260"/>
    </row>
    <row r="20" spans="1:7">
      <c r="D20" s="261"/>
    </row>
    <row r="21" spans="1:7">
      <c r="D21" s="261"/>
    </row>
  </sheetData>
  <mergeCells count="7">
    <mergeCell ref="A17:G17"/>
    <mergeCell ref="F1:G1"/>
    <mergeCell ref="F2:G2"/>
    <mergeCell ref="A3:G3"/>
    <mergeCell ref="A4:G4"/>
    <mergeCell ref="A6:D7"/>
    <mergeCell ref="E6:G7"/>
  </mergeCells>
  <phoneticPr fontId="8" type="noConversion"/>
  <hyperlinks>
    <hyperlink ref="H1" location="預告統計資料發布時間表!A1" display="回發布時間表" xr:uid="{ED0BC770-FE6C-4040-B45D-1FFEA2DDF29D}"/>
  </hyperlinks>
  <printOptions horizontalCentered="1" gridLinesSet="0"/>
  <pageMargins left="0.39370078740157483" right="0.31" top="0.64" bottom="0.39370078740157483" header="0.19685039370078741" footer="0.19685039370078741"/>
  <pageSetup paperSize="9" scale="90" orientation="portrait"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35B102-48DD-45FD-B798-5EEE6FEFF34E}">
  <sheetPr>
    <pageSetUpPr fitToPage="1"/>
  </sheetPr>
  <dimension ref="A1:N27"/>
  <sheetViews>
    <sheetView zoomScale="85" zoomScaleNormal="85" zoomScaleSheetLayoutView="85" workbookViewId="0">
      <selection activeCell="K1" sqref="K1"/>
    </sheetView>
  </sheetViews>
  <sheetFormatPr defaultColWidth="8.88671875" defaultRowHeight="16.2"/>
  <cols>
    <col min="1" max="1" width="7.33203125" style="1060" customWidth="1"/>
    <col min="2" max="2" width="9" style="1060" customWidth="1"/>
    <col min="3" max="3" width="23" style="1060" customWidth="1"/>
    <col min="4" max="4" width="16.21875" style="1060" customWidth="1"/>
    <col min="5" max="10" width="14.21875" style="1060" customWidth="1"/>
    <col min="11" max="11" width="15.88671875" style="1060" customWidth="1"/>
    <col min="12" max="14" width="14.21875" style="1060" customWidth="1"/>
    <col min="15" max="16384" width="8.88671875" style="410"/>
  </cols>
  <sheetData>
    <row r="1" spans="1:14" s="1048" customFormat="1" ht="19.8">
      <c r="A1" s="1497" t="s">
        <v>1183</v>
      </c>
      <c r="B1" s="1498"/>
      <c r="D1" s="1049"/>
      <c r="E1" s="1049"/>
      <c r="F1" s="1049"/>
      <c r="G1" s="1050"/>
      <c r="H1" s="1051" t="s">
        <v>7</v>
      </c>
      <c r="I1" s="1495" t="s">
        <v>1213</v>
      </c>
      <c r="J1" s="1496"/>
      <c r="K1" s="119" t="s">
        <v>9</v>
      </c>
    </row>
    <row r="2" spans="1:14" s="1048" customFormat="1" ht="19.8">
      <c r="A2" s="1497" t="s">
        <v>1184</v>
      </c>
      <c r="B2" s="1498"/>
      <c r="C2" s="1052" t="s">
        <v>1185</v>
      </c>
      <c r="D2" s="1053"/>
      <c r="E2" s="1053"/>
      <c r="F2" s="1053"/>
      <c r="G2" s="1054"/>
      <c r="H2" s="1051" t="s">
        <v>1186</v>
      </c>
      <c r="I2" s="1499" t="s">
        <v>1187</v>
      </c>
      <c r="J2" s="1499"/>
      <c r="K2" s="1055"/>
    </row>
    <row r="3" spans="1:14" ht="32.25" customHeight="1">
      <c r="A3" s="1500" t="s">
        <v>1214</v>
      </c>
      <c r="B3" s="1500"/>
      <c r="C3" s="1500"/>
      <c r="D3" s="1500"/>
      <c r="E3" s="1500"/>
      <c r="F3" s="1500"/>
      <c r="G3" s="1500"/>
      <c r="H3" s="1500"/>
      <c r="I3" s="1500"/>
      <c r="J3" s="1500"/>
      <c r="K3" s="1056"/>
      <c r="L3" s="1056"/>
      <c r="M3" s="1056"/>
      <c r="N3" s="1056"/>
    </row>
    <row r="4" spans="1:14" ht="20.25" customHeight="1">
      <c r="A4" s="1501" t="s">
        <v>1215</v>
      </c>
      <c r="B4" s="1501"/>
      <c r="C4" s="1501"/>
      <c r="D4" s="1501"/>
      <c r="E4" s="1501"/>
      <c r="F4" s="1501"/>
      <c r="G4" s="1501"/>
      <c r="H4" s="1501"/>
      <c r="I4" s="1501"/>
      <c r="J4" s="1501"/>
      <c r="K4" s="1057"/>
      <c r="L4" s="1057"/>
      <c r="M4" s="1057"/>
      <c r="N4" s="1057"/>
    </row>
    <row r="5" spans="1:14" ht="19.8">
      <c r="A5" s="1052" t="s">
        <v>1188</v>
      </c>
      <c r="B5" s="1052"/>
      <c r="C5" s="1052"/>
      <c r="D5" s="1053"/>
      <c r="E5" s="1053"/>
      <c r="F5" s="1053"/>
      <c r="G5" s="1053"/>
      <c r="H5" s="1053"/>
      <c r="I5" s="1052"/>
      <c r="J5" s="1058" t="s">
        <v>1189</v>
      </c>
      <c r="K5" s="1059"/>
      <c r="L5" s="1059"/>
      <c r="M5" s="1059"/>
      <c r="N5" s="1059"/>
    </row>
    <row r="6" spans="1:14" ht="22.5" customHeight="1">
      <c r="A6" s="1513" t="s">
        <v>1190</v>
      </c>
      <c r="B6" s="1513"/>
      <c r="C6" s="1514"/>
      <c r="D6" s="1497" t="s">
        <v>1191</v>
      </c>
      <c r="E6" s="1518"/>
      <c r="F6" s="1518"/>
      <c r="G6" s="1518"/>
      <c r="H6" s="1519"/>
      <c r="I6" s="1520" t="s">
        <v>1192</v>
      </c>
      <c r="J6" s="1518"/>
      <c r="K6" s="410"/>
      <c r="L6" s="410"/>
      <c r="M6" s="410"/>
      <c r="N6" s="410"/>
    </row>
    <row r="7" spans="1:14" ht="19.5" customHeight="1">
      <c r="A7" s="1501"/>
      <c r="B7" s="1501"/>
      <c r="C7" s="1515"/>
      <c r="D7" s="1521" t="s">
        <v>1193</v>
      </c>
      <c r="E7" s="1522"/>
      <c r="F7" s="1522"/>
      <c r="G7" s="1522"/>
      <c r="H7" s="1523"/>
      <c r="I7" s="1524" t="s">
        <v>1194</v>
      </c>
      <c r="J7" s="1530" t="s">
        <v>1195</v>
      </c>
      <c r="K7" s="410"/>
      <c r="L7" s="410"/>
      <c r="M7" s="410"/>
      <c r="N7" s="410"/>
    </row>
    <row r="8" spans="1:14" ht="16.5" customHeight="1">
      <c r="A8" s="1501"/>
      <c r="B8" s="1501"/>
      <c r="C8" s="1515"/>
      <c r="D8" s="1502" t="s">
        <v>1196</v>
      </c>
      <c r="E8" s="1503" t="s">
        <v>1197</v>
      </c>
      <c r="F8" s="1505" t="s">
        <v>1198</v>
      </c>
      <c r="G8" s="1507" t="s">
        <v>1199</v>
      </c>
      <c r="H8" s="1509" t="s">
        <v>1200</v>
      </c>
      <c r="I8" s="1525"/>
      <c r="J8" s="1531"/>
      <c r="K8" s="410"/>
      <c r="L8" s="410"/>
      <c r="M8" s="410"/>
      <c r="N8" s="410"/>
    </row>
    <row r="9" spans="1:14" ht="81.75" customHeight="1">
      <c r="A9" s="1516"/>
      <c r="B9" s="1516"/>
      <c r="C9" s="1517"/>
      <c r="D9" s="1502"/>
      <c r="E9" s="1504"/>
      <c r="F9" s="1506"/>
      <c r="G9" s="1508"/>
      <c r="H9" s="1510"/>
      <c r="I9" s="1526"/>
      <c r="J9" s="1532"/>
      <c r="K9" s="410"/>
      <c r="L9" s="410"/>
      <c r="M9" s="410"/>
      <c r="N9" s="410"/>
    </row>
    <row r="10" spans="1:14" ht="41.25" customHeight="1">
      <c r="A10" s="1511" t="s">
        <v>1201</v>
      </c>
      <c r="B10" s="1511"/>
      <c r="C10" s="1512"/>
      <c r="D10" s="1064">
        <f>SUM(E10:H10)</f>
        <v>20595</v>
      </c>
      <c r="E10" s="1065">
        <v>13361</v>
      </c>
      <c r="F10" s="1066">
        <v>880</v>
      </c>
      <c r="G10" s="1067">
        <f>E22+G16</f>
        <v>0</v>
      </c>
      <c r="H10" s="1072">
        <f>G22+H16</f>
        <v>6354</v>
      </c>
      <c r="I10" s="1066">
        <v>0</v>
      </c>
      <c r="J10" s="1073">
        <v>0</v>
      </c>
      <c r="K10" s="410"/>
      <c r="L10" s="410"/>
      <c r="M10" s="410"/>
      <c r="N10" s="410"/>
    </row>
    <row r="11" spans="1:14" ht="19.8">
      <c r="A11" s="1052" t="s">
        <v>1202</v>
      </c>
      <c r="B11" s="1052"/>
      <c r="C11" s="1052"/>
      <c r="D11" s="1053"/>
      <c r="E11" s="1053"/>
      <c r="F11" s="1053"/>
      <c r="G11" s="1053"/>
      <c r="H11" s="1052"/>
      <c r="I11" s="1052"/>
      <c r="J11" s="1058"/>
      <c r="K11" s="1059"/>
      <c r="L11" s="1059"/>
      <c r="M11" s="1059"/>
    </row>
    <row r="12" spans="1:14" ht="19.8">
      <c r="A12" s="1513" t="s">
        <v>1190</v>
      </c>
      <c r="B12" s="1513"/>
      <c r="C12" s="1514"/>
      <c r="D12" s="1497" t="s">
        <v>1203</v>
      </c>
      <c r="E12" s="1518"/>
      <c r="F12" s="1518"/>
      <c r="G12" s="1518"/>
      <c r="H12" s="1519"/>
      <c r="I12" s="1520" t="s">
        <v>1204</v>
      </c>
      <c r="J12" s="1518"/>
      <c r="L12" s="410"/>
      <c r="M12" s="410"/>
      <c r="N12" s="410"/>
    </row>
    <row r="13" spans="1:14" ht="19.8">
      <c r="A13" s="1501"/>
      <c r="B13" s="1501"/>
      <c r="C13" s="1515"/>
      <c r="D13" s="1521" t="s">
        <v>1193</v>
      </c>
      <c r="E13" s="1522"/>
      <c r="F13" s="1522"/>
      <c r="G13" s="1522"/>
      <c r="H13" s="1523"/>
      <c r="I13" s="1524" t="s">
        <v>1194</v>
      </c>
      <c r="J13" s="1527" t="s">
        <v>1195</v>
      </c>
      <c r="L13" s="410"/>
      <c r="M13" s="410"/>
      <c r="N13" s="410"/>
    </row>
    <row r="14" spans="1:14" ht="16.5" customHeight="1">
      <c r="A14" s="1501"/>
      <c r="B14" s="1501"/>
      <c r="C14" s="1515"/>
      <c r="D14" s="1503" t="s">
        <v>1196</v>
      </c>
      <c r="E14" s="1503" t="s">
        <v>1197</v>
      </c>
      <c r="F14" s="1505" t="s">
        <v>1198</v>
      </c>
      <c r="G14" s="1507" t="s">
        <v>1199</v>
      </c>
      <c r="H14" s="1509" t="s">
        <v>1205</v>
      </c>
      <c r="I14" s="1525"/>
      <c r="J14" s="1528"/>
      <c r="L14" s="410"/>
      <c r="M14" s="410"/>
      <c r="N14" s="410"/>
    </row>
    <row r="15" spans="1:14" ht="17.25" customHeight="1">
      <c r="A15" s="1516"/>
      <c r="B15" s="1516"/>
      <c r="C15" s="1517"/>
      <c r="D15" s="1504"/>
      <c r="E15" s="1504"/>
      <c r="F15" s="1506"/>
      <c r="G15" s="1508"/>
      <c r="H15" s="1510"/>
      <c r="I15" s="1526"/>
      <c r="J15" s="1529"/>
      <c r="L15" s="410"/>
      <c r="M15" s="410"/>
      <c r="N15" s="410"/>
    </row>
    <row r="16" spans="1:14" ht="41.25" customHeight="1">
      <c r="A16" s="1511" t="s">
        <v>1201</v>
      </c>
      <c r="B16" s="1511"/>
      <c r="C16" s="1512"/>
      <c r="D16" s="1069">
        <f>SUM(E16:H16)</f>
        <v>19845</v>
      </c>
      <c r="E16" s="1065">
        <v>13361</v>
      </c>
      <c r="F16" s="1070">
        <v>880</v>
      </c>
      <c r="G16" s="1071">
        <v>0</v>
      </c>
      <c r="H16" s="1074">
        <v>5604</v>
      </c>
      <c r="I16" s="1068">
        <v>0</v>
      </c>
      <c r="J16" s="1073">
        <v>0</v>
      </c>
      <c r="L16" s="410"/>
      <c r="M16" s="410"/>
      <c r="N16" s="410"/>
    </row>
    <row r="17" spans="1:10" s="1048" customFormat="1" ht="19.8">
      <c r="A17" s="1048" t="s">
        <v>1206</v>
      </c>
      <c r="D17" s="1049"/>
      <c r="E17" s="1049"/>
      <c r="F17" s="1049"/>
      <c r="G17" s="1059"/>
      <c r="I17" s="1059"/>
      <c r="J17" s="1059"/>
    </row>
    <row r="18" spans="1:10" s="1048" customFormat="1" ht="22.5" customHeight="1">
      <c r="A18" s="1513" t="s">
        <v>1190</v>
      </c>
      <c r="B18" s="1513"/>
      <c r="C18" s="1514"/>
      <c r="D18" s="1497" t="s">
        <v>1203</v>
      </c>
      <c r="E18" s="1518"/>
      <c r="F18" s="1518"/>
      <c r="G18" s="1518"/>
      <c r="H18" s="1519"/>
      <c r="I18" s="1536"/>
      <c r="J18" s="1537"/>
    </row>
    <row r="19" spans="1:10" s="1048" customFormat="1" ht="19.8">
      <c r="A19" s="1501"/>
      <c r="B19" s="1501"/>
      <c r="C19" s="1515"/>
      <c r="D19" s="1521" t="s">
        <v>1193</v>
      </c>
      <c r="E19" s="1522"/>
      <c r="F19" s="1522"/>
      <c r="G19" s="1522"/>
      <c r="H19" s="1523"/>
      <c r="I19" s="1538"/>
      <c r="J19" s="1539"/>
    </row>
    <row r="20" spans="1:10" s="1048" customFormat="1" ht="16.5" customHeight="1">
      <c r="A20" s="1501"/>
      <c r="B20" s="1501"/>
      <c r="C20" s="1515"/>
      <c r="D20" s="1504" t="s">
        <v>1196</v>
      </c>
      <c r="E20" s="1542" t="s">
        <v>1199</v>
      </c>
      <c r="F20" s="1514"/>
      <c r="G20" s="1544" t="s">
        <v>1207</v>
      </c>
      <c r="H20" s="1545"/>
      <c r="I20" s="1538"/>
      <c r="J20" s="1539"/>
    </row>
    <row r="21" spans="1:10" s="1048" customFormat="1" ht="81.75" customHeight="1">
      <c r="A21" s="1516"/>
      <c r="B21" s="1516"/>
      <c r="C21" s="1517"/>
      <c r="D21" s="1502"/>
      <c r="E21" s="1543"/>
      <c r="F21" s="1517"/>
      <c r="G21" s="1529"/>
      <c r="H21" s="1546"/>
      <c r="I21" s="1538"/>
      <c r="J21" s="1539"/>
    </row>
    <row r="22" spans="1:10" s="1048" customFormat="1" ht="41.25" customHeight="1">
      <c r="A22" s="1511" t="s">
        <v>1201</v>
      </c>
      <c r="B22" s="1511"/>
      <c r="C22" s="1512"/>
      <c r="D22" s="1069">
        <f>SUM(E22:H22)</f>
        <v>750</v>
      </c>
      <c r="E22" s="1533">
        <v>0</v>
      </c>
      <c r="F22" s="1534"/>
      <c r="G22" s="1533">
        <v>750</v>
      </c>
      <c r="H22" s="1535"/>
      <c r="I22" s="1540"/>
      <c r="J22" s="1541"/>
    </row>
    <row r="23" spans="1:10">
      <c r="A23" s="1061" t="s">
        <v>1208</v>
      </c>
      <c r="C23" s="1061" t="s">
        <v>1209</v>
      </c>
      <c r="D23" s="1062" t="s">
        <v>385</v>
      </c>
      <c r="E23" s="1061"/>
      <c r="F23" s="1062" t="s">
        <v>1210</v>
      </c>
      <c r="I23" s="1062"/>
    </row>
    <row r="24" spans="1:10">
      <c r="A24" s="1063"/>
      <c r="C24" s="1063"/>
      <c r="D24" s="1062" t="s">
        <v>314</v>
      </c>
      <c r="E24" s="1061"/>
      <c r="F24" s="1062"/>
      <c r="G24" s="1062"/>
      <c r="H24" s="1062"/>
      <c r="J24" s="1062" t="s">
        <v>1216</v>
      </c>
    </row>
    <row r="25" spans="1:10" ht="19.8">
      <c r="A25" s="1063" t="s">
        <v>1211</v>
      </c>
      <c r="B25" s="1063"/>
      <c r="C25" s="1048"/>
      <c r="D25" s="1048"/>
      <c r="E25" s="1057"/>
      <c r="F25" s="1057"/>
      <c r="G25" s="1057"/>
    </row>
    <row r="26" spans="1:10" ht="19.8">
      <c r="A26" s="1063" t="s">
        <v>1212</v>
      </c>
      <c r="B26" s="1063"/>
      <c r="C26" s="1048"/>
      <c r="D26" s="1048"/>
      <c r="E26" s="1057"/>
      <c r="F26" s="1057"/>
      <c r="G26" s="1057"/>
    </row>
    <row r="27" spans="1:10" ht="19.8">
      <c r="A27" s="1063"/>
      <c r="B27" s="1063"/>
      <c r="C27" s="1048"/>
      <c r="D27" s="1048"/>
      <c r="E27" s="1057"/>
      <c r="F27" s="1057"/>
      <c r="G27" s="1057"/>
    </row>
  </sheetData>
  <mergeCells count="40">
    <mergeCell ref="I18:J22"/>
    <mergeCell ref="D19:H19"/>
    <mergeCell ref="D20:D21"/>
    <mergeCell ref="E20:F21"/>
    <mergeCell ref="G20:H21"/>
    <mergeCell ref="A22:C22"/>
    <mergeCell ref="E22:F22"/>
    <mergeCell ref="G22:H22"/>
    <mergeCell ref="F14:F15"/>
    <mergeCell ref="G14:G15"/>
    <mergeCell ref="H14:H15"/>
    <mergeCell ref="A16:C16"/>
    <mergeCell ref="A18:C21"/>
    <mergeCell ref="D18:H18"/>
    <mergeCell ref="H8:H9"/>
    <mergeCell ref="A10:C10"/>
    <mergeCell ref="A12:C15"/>
    <mergeCell ref="D12:H12"/>
    <mergeCell ref="I12:J12"/>
    <mergeCell ref="D13:H13"/>
    <mergeCell ref="I13:I15"/>
    <mergeCell ref="J13:J15"/>
    <mergeCell ref="D14:D15"/>
    <mergeCell ref="E14:E15"/>
    <mergeCell ref="A6:C9"/>
    <mergeCell ref="D6:H6"/>
    <mergeCell ref="I6:J6"/>
    <mergeCell ref="D7:H7"/>
    <mergeCell ref="I7:I9"/>
    <mergeCell ref="J7:J9"/>
    <mergeCell ref="D8:D9"/>
    <mergeCell ref="E8:E9"/>
    <mergeCell ref="F8:F9"/>
    <mergeCell ref="G8:G9"/>
    <mergeCell ref="A1:B1"/>
    <mergeCell ref="I1:J1"/>
    <mergeCell ref="A2:B2"/>
    <mergeCell ref="I2:J2"/>
    <mergeCell ref="A3:J3"/>
    <mergeCell ref="A4:J4"/>
  </mergeCells>
  <phoneticPr fontId="8" type="noConversion"/>
  <hyperlinks>
    <hyperlink ref="K1" location="預告統計資料發布時間表!A1" display="回發布時間表" xr:uid="{EFB5B1B6-B439-43B9-B19C-F5591697F66A}"/>
  </hyperlinks>
  <printOptions horizontalCentered="1" verticalCentered="1"/>
  <pageMargins left="0.19685039370078741" right="0.19685039370078741" top="0.39370078740157483" bottom="0.39370078740157483" header="0.19685039370078741" footer="0.19685039370078741"/>
  <pageSetup paperSize="9" scale="81" orientation="landscape"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704395-7F7D-4109-9C98-C4D39A9DCFCA}">
  <sheetPr>
    <tabColor rgb="FFFF0000"/>
  </sheetPr>
  <dimension ref="A1:J25"/>
  <sheetViews>
    <sheetView zoomScaleNormal="100" workbookViewId="0"/>
  </sheetViews>
  <sheetFormatPr defaultColWidth="11.5546875" defaultRowHeight="16.2"/>
  <cols>
    <col min="1" max="1" width="23.21875" style="509" customWidth="1"/>
    <col min="2" max="2" width="19.33203125" style="509" customWidth="1"/>
    <col min="3" max="3" width="20" style="509" customWidth="1"/>
    <col min="4" max="4" width="21.44140625" style="509" customWidth="1"/>
    <col min="5" max="5" width="19.77734375" style="509" customWidth="1"/>
    <col min="6" max="6" width="18.88671875" style="509" customWidth="1"/>
    <col min="7" max="7" width="20" style="509" customWidth="1"/>
    <col min="8" max="8" width="20.88671875" style="509" customWidth="1"/>
    <col min="9" max="9" width="19.77734375" style="509" customWidth="1"/>
    <col min="10" max="1015" width="15.44140625" style="509" customWidth="1"/>
    <col min="1016" max="1016" width="11.5546875" style="509"/>
    <col min="1017" max="1021" width="14.6640625" style="509" customWidth="1"/>
    <col min="1022" max="1023" width="11.5546875" style="509"/>
    <col min="1024" max="1025" width="14.44140625" style="509" customWidth="1"/>
    <col min="1026" max="16384" width="11.5546875" style="509"/>
  </cols>
  <sheetData>
    <row r="1" spans="1:10" ht="16.8" thickBot="1">
      <c r="A1" s="506" t="s">
        <v>124</v>
      </c>
      <c r="B1" s="507"/>
      <c r="C1" s="507"/>
      <c r="D1" s="507"/>
      <c r="E1" s="507"/>
      <c r="F1" s="507"/>
      <c r="G1" s="508" t="s">
        <v>344</v>
      </c>
      <c r="H1" s="1547" t="s">
        <v>755</v>
      </c>
      <c r="I1" s="1547"/>
      <c r="J1" s="119" t="s">
        <v>9</v>
      </c>
    </row>
    <row r="2" spans="1:10" ht="16.8" thickBot="1">
      <c r="A2" s="510" t="s">
        <v>756</v>
      </c>
      <c r="B2" s="511" t="s">
        <v>757</v>
      </c>
      <c r="C2" s="512"/>
      <c r="D2" s="512"/>
      <c r="E2" s="512"/>
      <c r="F2" s="512"/>
      <c r="G2" s="508" t="s">
        <v>758</v>
      </c>
      <c r="H2" s="1548" t="s">
        <v>759</v>
      </c>
      <c r="I2" s="1548"/>
    </row>
    <row r="3" spans="1:10" ht="17.100000000000001" customHeight="1">
      <c r="A3" s="507"/>
      <c r="B3" s="507"/>
      <c r="C3" s="507"/>
      <c r="D3" s="507"/>
      <c r="E3" s="507"/>
      <c r="F3" s="507"/>
      <c r="G3" s="507"/>
      <c r="H3" s="507"/>
      <c r="I3" s="507"/>
    </row>
    <row r="4" spans="1:10" ht="20.100000000000001" customHeight="1">
      <c r="A4" s="1549" t="s">
        <v>760</v>
      </c>
      <c r="B4" s="1549"/>
      <c r="C4" s="1549"/>
      <c r="D4" s="1549"/>
      <c r="E4" s="1549"/>
      <c r="F4" s="1549"/>
      <c r="G4" s="1549"/>
      <c r="H4" s="1549"/>
      <c r="I4" s="1549"/>
    </row>
    <row r="5" spans="1:10" ht="17.100000000000001" customHeight="1">
      <c r="A5" s="507"/>
      <c r="B5" s="507"/>
      <c r="C5" s="507"/>
      <c r="D5" s="507"/>
      <c r="E5" s="507"/>
      <c r="F5" s="507"/>
      <c r="G5" s="513"/>
      <c r="H5" s="507"/>
      <c r="I5" s="507"/>
    </row>
    <row r="6" spans="1:10" ht="17.100000000000001" customHeight="1" thickBot="1">
      <c r="A6" s="507"/>
      <c r="B6" s="1550" t="s">
        <v>825</v>
      </c>
      <c r="C6" s="1550"/>
      <c r="D6" s="1550"/>
      <c r="E6" s="1550"/>
      <c r="F6" s="1550"/>
      <c r="G6" s="1550"/>
      <c r="I6" s="513" t="s">
        <v>761</v>
      </c>
    </row>
    <row r="7" spans="1:10">
      <c r="A7" s="514" t="s">
        <v>762</v>
      </c>
      <c r="B7" s="515" t="s">
        <v>763</v>
      </c>
      <c r="C7" s="1551" t="s">
        <v>764</v>
      </c>
      <c r="D7" s="1551"/>
      <c r="E7" s="1551"/>
      <c r="F7" s="1551"/>
      <c r="G7" s="1552" t="s">
        <v>765</v>
      </c>
      <c r="H7" s="1552"/>
      <c r="I7" s="1552"/>
    </row>
    <row r="8" spans="1:10" ht="16.8" thickBot="1">
      <c r="A8" s="512"/>
      <c r="B8" s="516" t="s">
        <v>766</v>
      </c>
      <c r="C8" s="517" t="s">
        <v>767</v>
      </c>
      <c r="D8" s="517" t="s">
        <v>768</v>
      </c>
      <c r="E8" s="517" t="s">
        <v>769</v>
      </c>
      <c r="F8" s="517" t="s">
        <v>770</v>
      </c>
      <c r="G8" s="517" t="s">
        <v>771</v>
      </c>
      <c r="H8" s="517" t="s">
        <v>772</v>
      </c>
      <c r="I8" s="517" t="s">
        <v>773</v>
      </c>
    </row>
    <row r="9" spans="1:10">
      <c r="A9" s="518" t="s">
        <v>774</v>
      </c>
      <c r="B9" s="519" t="s">
        <v>824</v>
      </c>
      <c r="C9" s="636">
        <f>SUM(D9:F9)</f>
        <v>0</v>
      </c>
      <c r="D9" s="637">
        <v>0</v>
      </c>
      <c r="E9" s="637">
        <v>0</v>
      </c>
      <c r="F9" s="638">
        <v>0</v>
      </c>
      <c r="G9" s="639">
        <v>0</v>
      </c>
      <c r="H9" s="639">
        <v>0</v>
      </c>
      <c r="I9" s="639">
        <v>0</v>
      </c>
    </row>
    <row r="10" spans="1:10">
      <c r="A10" s="518"/>
      <c r="B10" s="520"/>
      <c r="C10" s="521"/>
      <c r="D10" s="522"/>
      <c r="E10" s="522"/>
      <c r="F10" s="522"/>
      <c r="G10" s="507"/>
      <c r="H10" s="507"/>
      <c r="I10" s="507"/>
    </row>
    <row r="11" spans="1:10">
      <c r="A11" s="523"/>
      <c r="B11" s="519"/>
      <c r="C11" s="524"/>
      <c r="D11" s="525"/>
      <c r="E11" s="525"/>
      <c r="F11" s="507"/>
      <c r="G11" s="507"/>
      <c r="H11" s="507"/>
      <c r="I11" s="507"/>
    </row>
    <row r="12" spans="1:10">
      <c r="A12" s="518"/>
      <c r="B12" s="526"/>
      <c r="C12" s="527"/>
      <c r="D12" s="528"/>
      <c r="E12" s="528"/>
      <c r="F12" s="528"/>
      <c r="G12" s="507"/>
      <c r="H12" s="507"/>
      <c r="I12" s="507"/>
    </row>
    <row r="13" spans="1:10">
      <c r="A13" s="518"/>
      <c r="B13" s="526"/>
      <c r="C13" s="527"/>
      <c r="D13" s="528"/>
      <c r="E13" s="528"/>
      <c r="F13" s="528"/>
      <c r="G13" s="507"/>
      <c r="H13" s="507"/>
      <c r="I13" s="507"/>
    </row>
    <row r="14" spans="1:10">
      <c r="A14" s="518"/>
      <c r="B14" s="526"/>
      <c r="C14" s="527"/>
      <c r="D14" s="528"/>
      <c r="E14" s="528"/>
      <c r="F14" s="528"/>
      <c r="G14" s="507"/>
      <c r="H14" s="507"/>
      <c r="I14" s="507"/>
    </row>
    <row r="15" spans="1:10">
      <c r="A15" s="518"/>
      <c r="B15" s="526"/>
      <c r="C15" s="527"/>
      <c r="D15" s="528"/>
      <c r="E15" s="528"/>
      <c r="F15" s="528"/>
      <c r="G15" s="507"/>
      <c r="H15" s="507"/>
      <c r="I15" s="507"/>
    </row>
    <row r="16" spans="1:10">
      <c r="A16" s="518"/>
      <c r="B16" s="526"/>
      <c r="C16" s="527"/>
      <c r="D16" s="528"/>
      <c r="E16" s="528"/>
      <c r="F16" s="528"/>
      <c r="G16" s="507"/>
      <c r="H16" s="507"/>
      <c r="I16" s="507"/>
    </row>
    <row r="17" spans="1:9">
      <c r="A17" s="518"/>
      <c r="B17" s="520"/>
      <c r="C17" s="521"/>
      <c r="D17" s="522"/>
      <c r="E17" s="522"/>
      <c r="F17" s="522"/>
      <c r="G17" s="507"/>
      <c r="H17" s="507"/>
      <c r="I17" s="507"/>
    </row>
    <row r="18" spans="1:9">
      <c r="A18" s="523"/>
      <c r="B18" s="519"/>
      <c r="C18" s="524"/>
      <c r="D18" s="525"/>
      <c r="E18" s="525"/>
      <c r="F18" s="507"/>
      <c r="G18" s="507"/>
      <c r="H18" s="507"/>
      <c r="I18" s="507"/>
    </row>
    <row r="19" spans="1:9">
      <c r="A19" s="518"/>
      <c r="B19" s="526"/>
      <c r="C19" s="527"/>
      <c r="D19" s="528"/>
      <c r="E19" s="528"/>
      <c r="F19" s="528"/>
      <c r="G19" s="507"/>
      <c r="H19" s="507"/>
      <c r="I19" s="507"/>
    </row>
    <row r="20" spans="1:9">
      <c r="A20" s="518"/>
      <c r="B20" s="526"/>
      <c r="C20" s="527"/>
      <c r="D20" s="528"/>
      <c r="E20" s="528"/>
      <c r="F20" s="528"/>
      <c r="G20" s="507"/>
      <c r="H20" s="507"/>
      <c r="I20" s="507"/>
    </row>
    <row r="21" spans="1:9">
      <c r="A21" s="518"/>
      <c r="B21" s="526"/>
      <c r="C21" s="527"/>
      <c r="D21" s="528"/>
      <c r="E21" s="528"/>
      <c r="F21" s="528"/>
      <c r="G21" s="507"/>
      <c r="H21" s="507"/>
      <c r="I21" s="507"/>
    </row>
    <row r="22" spans="1:9">
      <c r="A22" s="518"/>
      <c r="B22" s="526"/>
      <c r="C22" s="527"/>
      <c r="D22" s="528"/>
      <c r="E22" s="528"/>
      <c r="F22" s="528"/>
      <c r="G22" s="507"/>
      <c r="H22" s="507"/>
      <c r="I22" s="507"/>
    </row>
    <row r="23" spans="1:9">
      <c r="A23" s="518"/>
      <c r="B23" s="526"/>
      <c r="C23" s="527"/>
      <c r="D23" s="528"/>
      <c r="E23" s="528"/>
      <c r="F23" s="528"/>
      <c r="G23" s="507"/>
      <c r="H23" s="507"/>
      <c r="I23" s="507"/>
    </row>
    <row r="24" spans="1:9">
      <c r="A24" s="523"/>
      <c r="B24" s="526"/>
      <c r="C24" s="527"/>
      <c r="D24" s="528"/>
      <c r="E24" s="528"/>
      <c r="F24" s="528"/>
      <c r="G24" s="507"/>
      <c r="H24" s="507"/>
      <c r="I24" s="507"/>
    </row>
    <row r="25" spans="1:9" ht="16.8" thickBot="1">
      <c r="A25" s="517"/>
      <c r="B25" s="529"/>
      <c r="C25" s="530"/>
      <c r="D25" s="531"/>
      <c r="E25" s="531"/>
      <c r="F25" s="531"/>
      <c r="G25" s="512"/>
      <c r="H25" s="512"/>
      <c r="I25" s="512"/>
    </row>
  </sheetData>
  <mergeCells count="6">
    <mergeCell ref="H1:I1"/>
    <mergeCell ref="H2:I2"/>
    <mergeCell ref="A4:I4"/>
    <mergeCell ref="B6:G6"/>
    <mergeCell ref="C7:F7"/>
    <mergeCell ref="G7:I7"/>
  </mergeCells>
  <phoneticPr fontId="8" type="noConversion"/>
  <hyperlinks>
    <hyperlink ref="J1" location="預告統計資料發布時間表!A1" display="回發布時間表" xr:uid="{E756382A-4939-43C0-BEEB-3C19E85680D1}"/>
  </hyperlinks>
  <pageMargins left="0.78749999999999998" right="0.78749999999999998" top="0.78749999999999998" bottom="0.78749999999999998" header="0.78749999999999998" footer="0.78749999999999998"/>
  <pageSetup paperSize="9" scale="72" firstPageNumber="0" orientation="landscape" horizontalDpi="300" verticalDpi="300" r:id="rId1"/>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1B1752-4473-47E1-A9F2-5F49FF1F7212}">
  <sheetPr>
    <tabColor rgb="FFFF0000"/>
  </sheetPr>
  <dimension ref="A1:AMF43"/>
  <sheetViews>
    <sheetView topLeftCell="C1" zoomScaleNormal="100" workbookViewId="0">
      <selection activeCell="L1" sqref="L1"/>
    </sheetView>
  </sheetViews>
  <sheetFormatPr defaultColWidth="11.5546875" defaultRowHeight="16.2"/>
  <cols>
    <col min="1" max="1" width="22.21875" style="507" customWidth="1"/>
    <col min="2" max="2" width="20" style="507" customWidth="1"/>
    <col min="3" max="3" width="16.6640625" style="507" customWidth="1"/>
    <col min="4" max="4" width="14.88671875" style="507" customWidth="1"/>
    <col min="5" max="5" width="20.44140625" style="507" customWidth="1"/>
    <col min="6" max="6" width="23.109375" style="507" customWidth="1"/>
    <col min="7" max="7" width="21.5546875" style="507" customWidth="1"/>
    <col min="8" max="8" width="18" style="507" customWidth="1"/>
    <col min="9" max="9" width="16.21875" style="507" customWidth="1"/>
    <col min="10" max="10" width="7.21875" style="507" customWidth="1"/>
    <col min="11" max="11" width="24.44140625" style="507" customWidth="1"/>
    <col min="12" max="12" width="15.5546875" style="507" customWidth="1"/>
    <col min="13" max="1019" width="22.88671875" style="507" customWidth="1"/>
    <col min="1020" max="1020" width="11.5546875" style="507"/>
    <col min="1021" max="1023" width="14.6640625" style="509" customWidth="1"/>
    <col min="1024" max="1025" width="14.44140625" style="509" customWidth="1"/>
    <col min="1026" max="16384" width="11.5546875" style="509"/>
  </cols>
  <sheetData>
    <row r="1" spans="1:12" ht="16.5" customHeight="1" thickBot="1">
      <c r="A1" s="506" t="s">
        <v>124</v>
      </c>
      <c r="I1" s="508" t="s">
        <v>344</v>
      </c>
      <c r="J1" s="1547" t="s">
        <v>775</v>
      </c>
      <c r="K1" s="1547"/>
      <c r="L1" s="119" t="s">
        <v>9</v>
      </c>
    </row>
    <row r="2" spans="1:12" ht="18" customHeight="1" thickBot="1">
      <c r="A2" s="532" t="s">
        <v>756</v>
      </c>
      <c r="B2" s="511" t="s">
        <v>757</v>
      </c>
      <c r="C2" s="512"/>
      <c r="D2" s="512"/>
      <c r="E2" s="512"/>
      <c r="F2" s="512"/>
      <c r="G2" s="512"/>
      <c r="H2" s="512"/>
      <c r="I2" s="508" t="s">
        <v>758</v>
      </c>
      <c r="J2" s="1548" t="s">
        <v>759</v>
      </c>
      <c r="K2" s="1548"/>
    </row>
    <row r="3" spans="1:12" ht="17.100000000000001" customHeight="1"/>
    <row r="4" spans="1:12" ht="20.100000000000001" customHeight="1">
      <c r="A4" s="1549" t="s">
        <v>776</v>
      </c>
      <c r="B4" s="1549"/>
      <c r="C4" s="1549"/>
      <c r="D4" s="1549"/>
      <c r="E4" s="1549"/>
      <c r="F4" s="1549"/>
      <c r="G4" s="1549"/>
      <c r="H4" s="1549"/>
      <c r="I4" s="1549"/>
      <c r="J4" s="1549"/>
      <c r="K4" s="1549"/>
    </row>
    <row r="5" spans="1:12" ht="17.100000000000001" customHeight="1">
      <c r="J5" s="513" t="s">
        <v>384</v>
      </c>
      <c r="K5" s="513"/>
    </row>
    <row r="6" spans="1:12" ht="17.100000000000001" customHeight="1" thickBot="1">
      <c r="A6" s="1550" t="s">
        <v>826</v>
      </c>
      <c r="B6" s="1550"/>
      <c r="C6" s="1550"/>
      <c r="D6" s="1550"/>
      <c r="E6" s="1550"/>
      <c r="F6" s="1550"/>
      <c r="G6" s="1550"/>
      <c r="H6" s="1550"/>
      <c r="I6" s="1550"/>
      <c r="J6" s="1550"/>
      <c r="K6" s="1550"/>
    </row>
    <row r="7" spans="1:12" ht="17.100000000000001" customHeight="1">
      <c r="A7" s="514" t="s">
        <v>762</v>
      </c>
      <c r="B7" s="515" t="s">
        <v>763</v>
      </c>
      <c r="C7" s="1558" t="s">
        <v>765</v>
      </c>
      <c r="D7" s="1558"/>
      <c r="E7" s="1558"/>
      <c r="F7" s="1558"/>
      <c r="G7" s="1558"/>
      <c r="H7" s="1558"/>
      <c r="I7" s="1558"/>
      <c r="J7" s="1558"/>
      <c r="K7" s="1558"/>
    </row>
    <row r="8" spans="1:12" ht="33" customHeight="1" thickBot="1">
      <c r="A8" s="512"/>
      <c r="B8" s="516" t="s">
        <v>766</v>
      </c>
      <c r="C8" s="533" t="s">
        <v>777</v>
      </c>
      <c r="D8" s="517" t="s">
        <v>778</v>
      </c>
      <c r="E8" s="517" t="s">
        <v>779</v>
      </c>
      <c r="F8" s="517" t="s">
        <v>780</v>
      </c>
      <c r="G8" s="534" t="s">
        <v>781</v>
      </c>
      <c r="H8" s="535" t="s">
        <v>782</v>
      </c>
      <c r="I8" s="1559" t="s">
        <v>783</v>
      </c>
      <c r="J8" s="1559"/>
      <c r="K8" s="1559"/>
    </row>
    <row r="9" spans="1:12" ht="21" customHeight="1">
      <c r="A9" s="518" t="s">
        <v>774</v>
      </c>
      <c r="B9" s="519" t="s">
        <v>824</v>
      </c>
      <c r="C9" s="636">
        <v>0</v>
      </c>
      <c r="D9" s="637">
        <v>0</v>
      </c>
      <c r="E9" s="637">
        <v>0</v>
      </c>
      <c r="F9" s="638">
        <v>0</v>
      </c>
      <c r="G9" s="640">
        <v>0</v>
      </c>
      <c r="H9" s="640">
        <v>0</v>
      </c>
      <c r="I9" s="1560">
        <v>0</v>
      </c>
      <c r="J9" s="1560"/>
      <c r="K9" s="1560"/>
    </row>
    <row r="10" spans="1:12" ht="23.7" customHeight="1">
      <c r="A10" s="518"/>
      <c r="B10" s="520"/>
      <c r="C10" s="521"/>
      <c r="D10" s="522"/>
      <c r="E10" s="522"/>
      <c r="F10" s="522"/>
      <c r="G10" s="536"/>
      <c r="H10" s="536"/>
      <c r="I10" s="1556"/>
      <c r="J10" s="1556"/>
      <c r="K10" s="1556"/>
    </row>
    <row r="11" spans="1:12" ht="23.7" customHeight="1">
      <c r="A11" s="518"/>
      <c r="B11" s="520"/>
      <c r="C11" s="521"/>
      <c r="D11" s="522"/>
      <c r="E11" s="522"/>
      <c r="F11" s="522"/>
      <c r="G11" s="536"/>
      <c r="H11" s="536"/>
      <c r="I11" s="1556"/>
      <c r="J11" s="1556"/>
      <c r="K11" s="1556"/>
    </row>
    <row r="12" spans="1:12" ht="23.7" customHeight="1">
      <c r="A12" s="518"/>
      <c r="B12" s="520"/>
      <c r="C12" s="521"/>
      <c r="D12" s="522"/>
      <c r="E12" s="522"/>
      <c r="F12" s="522"/>
      <c r="G12" s="536"/>
      <c r="H12" s="536"/>
      <c r="I12" s="1556"/>
      <c r="J12" s="1556"/>
      <c r="K12" s="1556"/>
    </row>
    <row r="13" spans="1:12" ht="23.7" customHeight="1">
      <c r="A13" s="518"/>
      <c r="B13" s="526"/>
      <c r="C13" s="527"/>
      <c r="D13" s="528"/>
      <c r="E13" s="528"/>
      <c r="F13" s="528"/>
      <c r="G13" s="537"/>
      <c r="H13" s="537"/>
      <c r="I13" s="1556"/>
      <c r="J13" s="1556"/>
      <c r="K13" s="1556"/>
    </row>
    <row r="14" spans="1:12" ht="23.7" customHeight="1">
      <c r="A14" s="518"/>
      <c r="B14" s="526"/>
      <c r="C14" s="527"/>
      <c r="D14" s="528"/>
      <c r="E14" s="528"/>
      <c r="F14" s="528"/>
      <c r="G14" s="537"/>
      <c r="H14" s="537"/>
      <c r="I14" s="1556"/>
      <c r="J14" s="1556"/>
      <c r="K14" s="1556"/>
    </row>
    <row r="15" spans="1:12" ht="23.7" customHeight="1">
      <c r="A15" s="518"/>
      <c r="B15" s="526"/>
      <c r="C15" s="527"/>
      <c r="D15" s="528"/>
      <c r="E15" s="528"/>
      <c r="F15" s="528"/>
      <c r="G15" s="537"/>
      <c r="H15" s="537"/>
      <c r="I15" s="1556"/>
      <c r="J15" s="1556"/>
      <c r="K15" s="1556"/>
    </row>
    <row r="16" spans="1:12" ht="23.7" customHeight="1">
      <c r="A16" s="518"/>
      <c r="B16" s="526"/>
      <c r="C16" s="527"/>
      <c r="D16" s="528"/>
      <c r="E16" s="528"/>
      <c r="F16" s="528"/>
      <c r="G16" s="537"/>
      <c r="H16" s="537"/>
      <c r="I16" s="1556"/>
      <c r="J16" s="1556"/>
      <c r="K16" s="1556"/>
    </row>
    <row r="17" spans="1:12" ht="23.7" customHeight="1">
      <c r="A17" s="518"/>
      <c r="B17" s="526"/>
      <c r="C17" s="527"/>
      <c r="D17" s="528"/>
      <c r="E17" s="528"/>
      <c r="F17" s="528"/>
      <c r="G17" s="537"/>
      <c r="H17" s="537"/>
      <c r="I17" s="1556"/>
      <c r="J17" s="1556"/>
      <c r="K17" s="1556"/>
    </row>
    <row r="18" spans="1:12" ht="23.7" customHeight="1">
      <c r="A18" s="518"/>
      <c r="B18" s="520"/>
      <c r="C18" s="521"/>
      <c r="D18" s="522"/>
      <c r="E18" s="522"/>
      <c r="F18" s="522"/>
      <c r="G18" s="536"/>
      <c r="H18" s="536"/>
      <c r="I18" s="1556"/>
      <c r="J18" s="1556"/>
      <c r="K18" s="1556"/>
    </row>
    <row r="19" spans="1:12" ht="23.7" customHeight="1">
      <c r="A19" s="518"/>
      <c r="B19" s="526"/>
      <c r="C19" s="527"/>
      <c r="D19" s="528"/>
      <c r="E19" s="528"/>
      <c r="F19" s="528"/>
      <c r="G19" s="537"/>
      <c r="H19" s="537"/>
      <c r="I19" s="1556"/>
      <c r="J19" s="1556"/>
      <c r="K19" s="1556"/>
    </row>
    <row r="20" spans="1:12" ht="23.7" customHeight="1">
      <c r="A20" s="518"/>
      <c r="B20" s="526"/>
      <c r="C20" s="527"/>
      <c r="D20" s="528"/>
      <c r="E20" s="528"/>
      <c r="F20" s="528"/>
      <c r="G20" s="537"/>
      <c r="H20" s="537"/>
      <c r="I20" s="1556"/>
      <c r="J20" s="1556"/>
      <c r="K20" s="1556"/>
    </row>
    <row r="21" spans="1:12" ht="23.7" customHeight="1">
      <c r="A21" s="518"/>
      <c r="B21" s="526"/>
      <c r="C21" s="527"/>
      <c r="D21" s="528"/>
      <c r="E21" s="528"/>
      <c r="F21" s="528"/>
      <c r="G21" s="537"/>
      <c r="H21" s="537"/>
      <c r="I21" s="1556"/>
      <c r="J21" s="1556"/>
      <c r="K21" s="1556"/>
    </row>
    <row r="22" spans="1:12" ht="23.7" customHeight="1">
      <c r="A22" s="518"/>
      <c r="B22" s="526"/>
      <c r="C22" s="527"/>
      <c r="D22" s="528"/>
      <c r="E22" s="528"/>
      <c r="F22" s="528"/>
      <c r="G22" s="537"/>
      <c r="H22" s="537"/>
      <c r="I22" s="1556"/>
      <c r="J22" s="1556"/>
      <c r="K22" s="1556"/>
    </row>
    <row r="23" spans="1:12" ht="23.7" customHeight="1">
      <c r="A23" s="518"/>
      <c r="B23" s="526"/>
      <c r="C23" s="527"/>
      <c r="D23" s="528"/>
      <c r="E23" s="528"/>
      <c r="F23" s="528"/>
      <c r="G23" s="537"/>
      <c r="H23" s="537"/>
      <c r="I23" s="1556"/>
      <c r="J23" s="1556"/>
      <c r="K23" s="1556"/>
    </row>
    <row r="24" spans="1:12" ht="23.7" customHeight="1">
      <c r="A24" s="518"/>
      <c r="B24" s="526"/>
      <c r="C24" s="527"/>
      <c r="D24" s="528"/>
      <c r="E24" s="528"/>
      <c r="F24" s="528"/>
      <c r="G24" s="537"/>
      <c r="H24" s="537"/>
      <c r="I24" s="1556"/>
      <c r="J24" s="1556"/>
      <c r="K24" s="1556"/>
    </row>
    <row r="25" spans="1:12" ht="23.7" customHeight="1" thickBot="1">
      <c r="A25" s="538"/>
      <c r="B25" s="539"/>
      <c r="C25" s="540"/>
      <c r="D25" s="511"/>
      <c r="E25" s="511"/>
      <c r="F25" s="511"/>
      <c r="G25" s="512"/>
      <c r="H25" s="512"/>
      <c r="I25" s="1557"/>
      <c r="J25" s="1557"/>
      <c r="K25" s="1557"/>
    </row>
    <row r="26" spans="1:12" ht="18" customHeight="1">
      <c r="A26" s="542" t="s">
        <v>784</v>
      </c>
      <c r="B26" s="543"/>
      <c r="C26" s="542" t="s">
        <v>785</v>
      </c>
      <c r="D26" s="543"/>
      <c r="E26" s="544" t="s">
        <v>385</v>
      </c>
      <c r="F26" s="544"/>
      <c r="G26" s="545"/>
      <c r="H26" s="546" t="s">
        <v>386</v>
      </c>
      <c r="I26" s="547"/>
      <c r="J26" s="1553" t="s">
        <v>829</v>
      </c>
      <c r="K26" s="1554"/>
    </row>
    <row r="27" spans="1:12" ht="18" customHeight="1">
      <c r="A27" s="543"/>
      <c r="B27" s="543"/>
      <c r="C27" s="509"/>
      <c r="D27" s="543"/>
      <c r="E27" s="544" t="s">
        <v>314</v>
      </c>
      <c r="F27" s="544"/>
      <c r="G27" s="546"/>
      <c r="H27" s="546"/>
      <c r="I27" s="546"/>
      <c r="J27" s="1555"/>
      <c r="K27" s="1555"/>
    </row>
    <row r="28" spans="1:12" ht="8.25" customHeight="1"/>
    <row r="29" spans="1:12" ht="21" customHeight="1">
      <c r="A29" s="507" t="s">
        <v>786</v>
      </c>
    </row>
    <row r="30" spans="1:12" ht="16.2" customHeight="1">
      <c r="A30" s="507" t="s">
        <v>787</v>
      </c>
    </row>
    <row r="31" spans="1:12" ht="16.2" customHeight="1"/>
    <row r="32" spans="1:12" ht="16.2" customHeight="1">
      <c r="L32" s="548"/>
    </row>
    <row r="33" spans="12:12" ht="16.2" customHeight="1">
      <c r="L33" s="548"/>
    </row>
    <row r="40" spans="12:12" ht="17.25" customHeight="1"/>
    <row r="43" spans="12:12" ht="24" customHeight="1"/>
  </sheetData>
  <mergeCells count="24">
    <mergeCell ref="I14:K14"/>
    <mergeCell ref="J1:K1"/>
    <mergeCell ref="J2:K2"/>
    <mergeCell ref="A4:K4"/>
    <mergeCell ref="A6:K6"/>
    <mergeCell ref="C7:K7"/>
    <mergeCell ref="I8:K8"/>
    <mergeCell ref="I9:K9"/>
    <mergeCell ref="I10:K10"/>
    <mergeCell ref="I11:K11"/>
    <mergeCell ref="I12:K12"/>
    <mergeCell ref="I13:K13"/>
    <mergeCell ref="J26:K27"/>
    <mergeCell ref="I15:K15"/>
    <mergeCell ref="I16:K16"/>
    <mergeCell ref="I17:K17"/>
    <mergeCell ref="I18:K18"/>
    <mergeCell ref="I19:K19"/>
    <mergeCell ref="I20:K20"/>
    <mergeCell ref="I21:K21"/>
    <mergeCell ref="I22:K22"/>
    <mergeCell ref="I23:K23"/>
    <mergeCell ref="I24:K24"/>
    <mergeCell ref="I25:K25"/>
  </mergeCells>
  <phoneticPr fontId="8" type="noConversion"/>
  <hyperlinks>
    <hyperlink ref="L1" location="預告統計資料發布時間表!A1" display="回發布時間表" xr:uid="{00E1EAF1-BF31-4912-BF9E-AF89C2A314F3}"/>
  </hyperlinks>
  <pageMargins left="0.43333333333333302" right="0.196527777777778" top="0.47222222222222199" bottom="0.31527777777777799" header="0.47222222222222199" footer="0.31527777777777799"/>
  <pageSetup paperSize="9" scale="71" firstPageNumber="0" orientation="landscape" horizontalDpi="300" verticalDpi="300" r:id="rId1"/>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6126E1-9FBB-4D1C-9A8A-C2F69E1B1862}">
  <dimension ref="A1:IW29"/>
  <sheetViews>
    <sheetView workbookViewId="0"/>
  </sheetViews>
  <sheetFormatPr defaultColWidth="7.77734375" defaultRowHeight="16.5" customHeight="1"/>
  <cols>
    <col min="1" max="1" width="10.6640625" style="679" customWidth="1"/>
    <col min="2" max="2" width="9" style="679" customWidth="1"/>
    <col min="3" max="17" width="8.33203125" style="679" customWidth="1"/>
    <col min="18" max="21" width="10.6640625" style="679" customWidth="1"/>
    <col min="22" max="33" width="9.88671875" style="679" customWidth="1"/>
    <col min="34" max="34" width="8.77734375" style="679" customWidth="1"/>
    <col min="35" max="35" width="8.21875" style="679" customWidth="1"/>
    <col min="36" max="38" width="10.5546875" style="679" customWidth="1"/>
    <col min="39" max="257" width="13.44140625" style="679" customWidth="1"/>
    <col min="258" max="1024" width="13.44140625" style="716" customWidth="1"/>
    <col min="1025" max="1025" width="7.77734375" style="716" customWidth="1"/>
    <col min="1026" max="16384" width="7.77734375" style="716"/>
  </cols>
  <sheetData>
    <row r="1" spans="1:40" ht="16.5" customHeight="1">
      <c r="A1" s="677" t="s">
        <v>276</v>
      </c>
      <c r="B1" s="678"/>
      <c r="P1" s="680"/>
      <c r="Q1" s="680"/>
      <c r="R1" s="681" t="s">
        <v>344</v>
      </c>
      <c r="S1" s="1561" t="s">
        <v>1167</v>
      </c>
      <c r="T1" s="1561"/>
      <c r="U1" s="677" t="s">
        <v>276</v>
      </c>
      <c r="V1" s="678"/>
      <c r="W1" s="680"/>
      <c r="AH1" s="680"/>
      <c r="AI1" s="680"/>
      <c r="AJ1" s="681" t="s">
        <v>344</v>
      </c>
      <c r="AK1" s="1561" t="s">
        <v>1167</v>
      </c>
      <c r="AL1" s="1561"/>
      <c r="AM1" s="119" t="s">
        <v>9</v>
      </c>
    </row>
    <row r="2" spans="1:40" ht="16.5" customHeight="1">
      <c r="A2" s="677" t="s">
        <v>844</v>
      </c>
      <c r="B2" s="682" t="s">
        <v>845</v>
      </c>
      <c r="P2" s="680"/>
      <c r="Q2" s="680"/>
      <c r="R2" s="681" t="s">
        <v>846</v>
      </c>
      <c r="S2" s="1562" t="s">
        <v>847</v>
      </c>
      <c r="T2" s="1562"/>
      <c r="U2" s="677" t="s">
        <v>844</v>
      </c>
      <c r="V2" s="682" t="s">
        <v>845</v>
      </c>
      <c r="W2" s="680"/>
      <c r="AH2" s="680"/>
      <c r="AI2" s="680"/>
      <c r="AJ2" s="681" t="s">
        <v>846</v>
      </c>
      <c r="AK2" s="1562" t="s">
        <v>847</v>
      </c>
      <c r="AL2" s="1562"/>
    </row>
    <row r="3" spans="1:40" ht="19.5" customHeight="1">
      <c r="A3" s="683"/>
      <c r="B3" s="684"/>
      <c r="C3" s="685"/>
      <c r="D3" s="686"/>
      <c r="E3" s="686"/>
      <c r="F3" s="685"/>
      <c r="G3" s="686"/>
      <c r="H3" s="686"/>
      <c r="I3" s="686"/>
      <c r="J3" s="686"/>
      <c r="K3" s="686"/>
      <c r="L3" s="686"/>
      <c r="M3" s="686"/>
      <c r="N3" s="686"/>
      <c r="O3" s="686"/>
      <c r="P3" s="686"/>
      <c r="Q3" s="686"/>
      <c r="R3" s="686"/>
      <c r="S3" s="686"/>
      <c r="T3" s="686"/>
      <c r="U3" s="687"/>
      <c r="V3" s="687"/>
      <c r="W3" s="684"/>
      <c r="X3" s="685"/>
      <c r="Y3" s="686"/>
      <c r="Z3" s="686"/>
      <c r="AA3" s="686"/>
      <c r="AB3" s="686"/>
      <c r="AC3" s="686"/>
      <c r="AD3" s="686"/>
      <c r="AE3" s="686"/>
      <c r="AF3" s="686"/>
      <c r="AG3" s="686"/>
      <c r="AH3" s="686"/>
      <c r="AI3" s="686"/>
      <c r="AJ3" s="686"/>
      <c r="AK3" s="686"/>
      <c r="AL3" s="686"/>
    </row>
    <row r="4" spans="1:40" ht="26.25" customHeight="1">
      <c r="A4" s="1563" t="s">
        <v>1170</v>
      </c>
      <c r="B4" s="1563"/>
      <c r="C4" s="1563"/>
      <c r="D4" s="1563"/>
      <c r="E4" s="1563"/>
      <c r="F4" s="1563"/>
      <c r="G4" s="1563"/>
      <c r="H4" s="1563"/>
      <c r="I4" s="1563"/>
      <c r="J4" s="1563"/>
      <c r="K4" s="1563"/>
      <c r="L4" s="1563"/>
      <c r="M4" s="1563"/>
      <c r="N4" s="1563"/>
      <c r="O4" s="1563"/>
      <c r="P4" s="1563"/>
      <c r="Q4" s="1563"/>
      <c r="R4" s="1563"/>
      <c r="S4" s="1563"/>
      <c r="T4" s="1563"/>
      <c r="U4" s="1563" t="s">
        <v>1168</v>
      </c>
      <c r="V4" s="1563"/>
      <c r="W4" s="1563"/>
      <c r="X4" s="1563"/>
      <c r="Y4" s="1563"/>
      <c r="Z4" s="1563"/>
      <c r="AA4" s="1563"/>
      <c r="AB4" s="1563"/>
      <c r="AC4" s="1563"/>
      <c r="AD4" s="1563"/>
      <c r="AE4" s="1563"/>
      <c r="AF4" s="1563"/>
      <c r="AG4" s="1563"/>
      <c r="AH4" s="1563"/>
      <c r="AI4" s="1563"/>
      <c r="AJ4" s="1563"/>
      <c r="AK4" s="1563"/>
      <c r="AL4" s="1563"/>
    </row>
    <row r="5" spans="1:40" ht="8.25" customHeight="1">
      <c r="A5" s="688"/>
      <c r="B5" s="689"/>
      <c r="C5" s="689"/>
      <c r="D5" s="689"/>
      <c r="E5" s="689"/>
      <c r="F5" s="689"/>
      <c r="G5" s="689"/>
      <c r="H5" s="689"/>
      <c r="I5" s="689"/>
      <c r="J5" s="689"/>
      <c r="K5" s="689"/>
      <c r="L5" s="689"/>
      <c r="M5" s="689"/>
      <c r="N5" s="689"/>
      <c r="O5" s="689"/>
      <c r="P5" s="689"/>
      <c r="U5" s="688"/>
      <c r="V5" s="689"/>
      <c r="W5" s="689"/>
      <c r="X5" s="689"/>
      <c r="Y5" s="689"/>
      <c r="Z5" s="689"/>
      <c r="AA5" s="689"/>
      <c r="AB5" s="689"/>
      <c r="AC5" s="689"/>
      <c r="AD5" s="689"/>
      <c r="AE5" s="689"/>
      <c r="AF5" s="689"/>
      <c r="AG5" s="689"/>
    </row>
    <row r="6" spans="1:40" ht="17.25" customHeight="1">
      <c r="A6" s="1565" t="s">
        <v>1171</v>
      </c>
      <c r="B6" s="1565"/>
      <c r="C6" s="1565"/>
      <c r="D6" s="1565"/>
      <c r="E6" s="1565"/>
      <c r="F6" s="1565"/>
      <c r="G6" s="1565"/>
      <c r="H6" s="1565"/>
      <c r="I6" s="1565"/>
      <c r="J6" s="1565"/>
      <c r="K6" s="1565"/>
      <c r="L6" s="1565"/>
      <c r="M6" s="1565"/>
      <c r="N6" s="1565"/>
      <c r="O6" s="1565"/>
      <c r="P6" s="1565"/>
      <c r="Q6" s="1565"/>
      <c r="R6" s="1565"/>
      <c r="S6" s="1566" t="s">
        <v>848</v>
      </c>
      <c r="T6" s="1566"/>
      <c r="U6" s="1565" t="s">
        <v>1169</v>
      </c>
      <c r="V6" s="1565"/>
      <c r="W6" s="1565"/>
      <c r="X6" s="1565"/>
      <c r="Y6" s="1565"/>
      <c r="Z6" s="1565"/>
      <c r="AA6" s="1565"/>
      <c r="AB6" s="1565"/>
      <c r="AC6" s="1565"/>
      <c r="AD6" s="1565"/>
      <c r="AE6" s="1565"/>
      <c r="AF6" s="1565"/>
      <c r="AG6" s="1565"/>
      <c r="AH6" s="1565"/>
      <c r="AI6" s="1565"/>
      <c r="AJ6" s="1565"/>
      <c r="AK6" s="1566" t="s">
        <v>848</v>
      </c>
      <c r="AL6" s="1566"/>
      <c r="AM6" s="683"/>
      <c r="AN6" s="683"/>
    </row>
    <row r="7" spans="1:40" s="683" customFormat="1" ht="24.9" customHeight="1">
      <c r="A7" s="1567" t="s">
        <v>849</v>
      </c>
      <c r="B7" s="1561" t="s">
        <v>850</v>
      </c>
      <c r="C7" s="1561"/>
      <c r="D7" s="1561"/>
      <c r="E7" s="1564" t="s">
        <v>851</v>
      </c>
      <c r="F7" s="1564"/>
      <c r="G7" s="1564"/>
      <c r="H7" s="1564"/>
      <c r="I7" s="1564"/>
      <c r="J7" s="1564"/>
      <c r="K7" s="1564"/>
      <c r="L7" s="1564"/>
      <c r="M7" s="1564"/>
      <c r="N7" s="1564"/>
      <c r="O7" s="1564"/>
      <c r="P7" s="1564"/>
      <c r="Q7" s="1564"/>
      <c r="R7" s="1564"/>
      <c r="S7" s="1564"/>
      <c r="T7" s="1564"/>
      <c r="U7" s="1568" t="s">
        <v>849</v>
      </c>
      <c r="V7" s="1569" t="s">
        <v>852</v>
      </c>
      <c r="W7" s="1569"/>
      <c r="X7" s="1569"/>
      <c r="Y7" s="1569"/>
      <c r="Z7" s="1569"/>
      <c r="AA7" s="1569"/>
      <c r="AB7" s="1569"/>
      <c r="AC7" s="1569"/>
      <c r="AD7" s="1569"/>
      <c r="AE7" s="1569"/>
      <c r="AF7" s="1569"/>
      <c r="AG7" s="1569"/>
      <c r="AH7" s="1569"/>
      <c r="AI7" s="1569"/>
      <c r="AJ7" s="1569"/>
      <c r="AK7" s="1569"/>
      <c r="AL7" s="1570" t="s">
        <v>853</v>
      </c>
    </row>
    <row r="8" spans="1:40" s="683" customFormat="1" ht="30.75" customHeight="1">
      <c r="A8" s="1567"/>
      <c r="B8" s="1561"/>
      <c r="C8" s="1561"/>
      <c r="D8" s="1561"/>
      <c r="E8" s="1564" t="s">
        <v>300</v>
      </c>
      <c r="F8" s="1564"/>
      <c r="G8" s="1564" t="s">
        <v>854</v>
      </c>
      <c r="H8" s="1564"/>
      <c r="I8" s="1564" t="s">
        <v>855</v>
      </c>
      <c r="J8" s="1564"/>
      <c r="K8" s="1564" t="s">
        <v>856</v>
      </c>
      <c r="L8" s="1564"/>
      <c r="M8" s="1564" t="s">
        <v>857</v>
      </c>
      <c r="N8" s="1564"/>
      <c r="O8" s="1564" t="s">
        <v>858</v>
      </c>
      <c r="P8" s="1564"/>
      <c r="Q8" s="1564" t="s">
        <v>859</v>
      </c>
      <c r="R8" s="1564"/>
      <c r="S8" s="1564" t="s">
        <v>365</v>
      </c>
      <c r="T8" s="1564"/>
      <c r="U8" s="1568"/>
      <c r="V8" s="1564" t="s">
        <v>300</v>
      </c>
      <c r="W8" s="1564"/>
      <c r="X8" s="1564" t="s">
        <v>860</v>
      </c>
      <c r="Y8" s="1564"/>
      <c r="Z8" s="1564" t="s">
        <v>861</v>
      </c>
      <c r="AA8" s="1564"/>
      <c r="AB8" s="1564" t="s">
        <v>862</v>
      </c>
      <c r="AC8" s="1564"/>
      <c r="AD8" s="1564" t="s">
        <v>863</v>
      </c>
      <c r="AE8" s="1564"/>
      <c r="AF8" s="1564" t="s">
        <v>864</v>
      </c>
      <c r="AG8" s="1564"/>
      <c r="AH8" s="1564" t="s">
        <v>865</v>
      </c>
      <c r="AI8" s="1564"/>
      <c r="AJ8" s="1569" t="s">
        <v>365</v>
      </c>
      <c r="AK8" s="1569"/>
      <c r="AL8" s="1570"/>
    </row>
    <row r="9" spans="1:40" s="683" customFormat="1" ht="33" customHeight="1">
      <c r="A9" s="1567"/>
      <c r="B9" s="692" t="s">
        <v>300</v>
      </c>
      <c r="C9" s="693" t="s">
        <v>866</v>
      </c>
      <c r="D9" s="693" t="s">
        <v>867</v>
      </c>
      <c r="E9" s="693" t="s">
        <v>866</v>
      </c>
      <c r="F9" s="693" t="s">
        <v>867</v>
      </c>
      <c r="G9" s="693" t="s">
        <v>866</v>
      </c>
      <c r="H9" s="693" t="s">
        <v>867</v>
      </c>
      <c r="I9" s="693" t="s">
        <v>866</v>
      </c>
      <c r="J9" s="693" t="s">
        <v>867</v>
      </c>
      <c r="K9" s="693" t="s">
        <v>866</v>
      </c>
      <c r="L9" s="693" t="s">
        <v>867</v>
      </c>
      <c r="M9" s="693" t="s">
        <v>866</v>
      </c>
      <c r="N9" s="693" t="s">
        <v>867</v>
      </c>
      <c r="O9" s="693" t="s">
        <v>866</v>
      </c>
      <c r="P9" s="693" t="s">
        <v>867</v>
      </c>
      <c r="Q9" s="693" t="s">
        <v>866</v>
      </c>
      <c r="R9" s="693" t="s">
        <v>867</v>
      </c>
      <c r="S9" s="693" t="s">
        <v>866</v>
      </c>
      <c r="T9" s="693" t="s">
        <v>867</v>
      </c>
      <c r="U9" s="1568"/>
      <c r="V9" s="694" t="s">
        <v>866</v>
      </c>
      <c r="W9" s="693" t="s">
        <v>867</v>
      </c>
      <c r="X9" s="693" t="s">
        <v>866</v>
      </c>
      <c r="Y9" s="693" t="s">
        <v>867</v>
      </c>
      <c r="Z9" s="693" t="s">
        <v>866</v>
      </c>
      <c r="AA9" s="693" t="s">
        <v>867</v>
      </c>
      <c r="AB9" s="693" t="s">
        <v>866</v>
      </c>
      <c r="AC9" s="693" t="s">
        <v>867</v>
      </c>
      <c r="AD9" s="693" t="s">
        <v>866</v>
      </c>
      <c r="AE9" s="693" t="s">
        <v>867</v>
      </c>
      <c r="AF9" s="693" t="s">
        <v>866</v>
      </c>
      <c r="AG9" s="693" t="s">
        <v>867</v>
      </c>
      <c r="AH9" s="693" t="s">
        <v>866</v>
      </c>
      <c r="AI9" s="693" t="s">
        <v>867</v>
      </c>
      <c r="AJ9" s="693" t="s">
        <v>866</v>
      </c>
      <c r="AK9" s="695" t="s">
        <v>867</v>
      </c>
      <c r="AL9" s="1570"/>
    </row>
    <row r="10" spans="1:40" ht="21.9" customHeight="1">
      <c r="A10" s="696" t="s">
        <v>428</v>
      </c>
      <c r="B10" s="697"/>
      <c r="C10" s="697"/>
      <c r="D10" s="697"/>
      <c r="E10" s="697"/>
      <c r="F10" s="697"/>
      <c r="G10" s="697"/>
      <c r="H10" s="697"/>
      <c r="I10" s="697"/>
      <c r="J10" s="697"/>
      <c r="K10" s="697"/>
      <c r="L10" s="697"/>
      <c r="M10" s="697"/>
      <c r="N10" s="697"/>
      <c r="O10" s="697"/>
      <c r="P10" s="697"/>
      <c r="Q10" s="697"/>
      <c r="R10" s="697"/>
      <c r="S10" s="697"/>
      <c r="T10" s="697"/>
      <c r="U10" s="698"/>
      <c r="V10" s="699"/>
      <c r="W10" s="700"/>
      <c r="X10" s="700"/>
      <c r="Y10" s="700"/>
      <c r="Z10" s="700"/>
      <c r="AA10" s="700"/>
      <c r="AB10" s="700"/>
      <c r="AC10" s="700"/>
      <c r="AD10" s="700"/>
      <c r="AE10" s="700"/>
      <c r="AF10" s="700"/>
      <c r="AG10" s="700"/>
      <c r="AH10" s="700"/>
      <c r="AI10" s="700"/>
      <c r="AJ10" s="700"/>
      <c r="AK10" s="700"/>
      <c r="AL10" s="701"/>
    </row>
    <row r="11" spans="1:40" ht="21.9" customHeight="1">
      <c r="A11" s="702" t="s">
        <v>705</v>
      </c>
      <c r="B11" s="703">
        <f>SUM(C11:D11)+AL11</f>
        <v>28</v>
      </c>
      <c r="C11" s="703">
        <f>E11+V11</f>
        <v>6</v>
      </c>
      <c r="D11" s="703">
        <f>F11+W11</f>
        <v>20</v>
      </c>
      <c r="E11" s="703">
        <f>G11+I11+K11+M11+O11+Q11+S11</f>
        <v>3</v>
      </c>
      <c r="F11" s="703">
        <f>H11+J11+L11+N11+P11+R11+T11</f>
        <v>9</v>
      </c>
      <c r="G11" s="703">
        <v>0</v>
      </c>
      <c r="H11" s="703">
        <v>0</v>
      </c>
      <c r="I11" s="703">
        <v>0</v>
      </c>
      <c r="J11" s="703">
        <v>5</v>
      </c>
      <c r="K11" s="703">
        <v>0</v>
      </c>
      <c r="L11" s="703">
        <v>0</v>
      </c>
      <c r="M11" s="703">
        <v>0</v>
      </c>
      <c r="N11" s="703">
        <v>1</v>
      </c>
      <c r="O11" s="703">
        <v>0</v>
      </c>
      <c r="P11" s="703">
        <v>0</v>
      </c>
      <c r="Q11" s="703">
        <v>0</v>
      </c>
      <c r="R11" s="703">
        <v>0</v>
      </c>
      <c r="S11" s="703">
        <v>3</v>
      </c>
      <c r="T11" s="703">
        <v>3</v>
      </c>
      <c r="U11" s="702" t="s">
        <v>705</v>
      </c>
      <c r="V11" s="704">
        <f>X11+Z11+AB11+AD11+AF11+AH11+AJ11</f>
        <v>3</v>
      </c>
      <c r="W11" s="705">
        <f>Y11+AA11+AC11+AE11+AG11+AI11+AK11</f>
        <v>11</v>
      </c>
      <c r="X11" s="705">
        <v>0</v>
      </c>
      <c r="Y11" s="705">
        <v>0</v>
      </c>
      <c r="Z11" s="705">
        <v>0</v>
      </c>
      <c r="AA11" s="705">
        <v>0</v>
      </c>
      <c r="AB11" s="705">
        <v>0</v>
      </c>
      <c r="AC11" s="705">
        <v>1</v>
      </c>
      <c r="AD11" s="705">
        <v>0</v>
      </c>
      <c r="AE11" s="705">
        <v>0</v>
      </c>
      <c r="AF11" s="705">
        <v>1</v>
      </c>
      <c r="AG11" s="705">
        <v>2</v>
      </c>
      <c r="AH11" s="705">
        <v>0</v>
      </c>
      <c r="AI11" s="705">
        <v>1</v>
      </c>
      <c r="AJ11" s="705">
        <v>2</v>
      </c>
      <c r="AK11" s="705">
        <v>7</v>
      </c>
      <c r="AL11" s="706">
        <v>2</v>
      </c>
    </row>
    <row r="12" spans="1:40" ht="21.9" customHeight="1">
      <c r="A12" s="702"/>
      <c r="B12" s="703"/>
      <c r="C12" s="703"/>
      <c r="D12" s="703"/>
      <c r="E12" s="703"/>
      <c r="F12" s="703"/>
      <c r="G12" s="703"/>
      <c r="H12" s="703"/>
      <c r="I12" s="703"/>
      <c r="J12" s="703"/>
      <c r="K12" s="703"/>
      <c r="L12" s="703"/>
      <c r="M12" s="703"/>
      <c r="N12" s="703"/>
      <c r="O12" s="703"/>
      <c r="P12" s="703"/>
      <c r="Q12" s="703"/>
      <c r="R12" s="703"/>
      <c r="S12" s="703"/>
      <c r="T12" s="703"/>
      <c r="U12" s="702"/>
      <c r="V12" s="704"/>
      <c r="W12" s="705"/>
      <c r="X12" s="705"/>
      <c r="Y12" s="705"/>
      <c r="Z12" s="705"/>
      <c r="AA12" s="705"/>
      <c r="AB12" s="705"/>
      <c r="AC12" s="705"/>
      <c r="AD12" s="705"/>
      <c r="AE12" s="705"/>
      <c r="AF12" s="705"/>
      <c r="AG12" s="705"/>
      <c r="AH12" s="705"/>
      <c r="AI12" s="705"/>
      <c r="AJ12" s="705"/>
      <c r="AK12" s="705"/>
      <c r="AL12" s="706"/>
    </row>
    <row r="13" spans="1:40" ht="21.9" customHeight="1">
      <c r="A13" s="702"/>
      <c r="B13" s="703"/>
      <c r="C13" s="703"/>
      <c r="D13" s="703"/>
      <c r="E13" s="703"/>
      <c r="F13" s="703"/>
      <c r="G13" s="703"/>
      <c r="H13" s="703"/>
      <c r="I13" s="703"/>
      <c r="J13" s="703"/>
      <c r="K13" s="703"/>
      <c r="L13" s="703"/>
      <c r="M13" s="703"/>
      <c r="N13" s="703"/>
      <c r="O13" s="703"/>
      <c r="P13" s="703"/>
      <c r="Q13" s="703"/>
      <c r="R13" s="703"/>
      <c r="S13" s="703"/>
      <c r="T13" s="703"/>
      <c r="U13" s="702"/>
      <c r="V13" s="704"/>
      <c r="W13" s="705"/>
      <c r="X13" s="705"/>
      <c r="Y13" s="705"/>
      <c r="Z13" s="705"/>
      <c r="AA13" s="705"/>
      <c r="AB13" s="705"/>
      <c r="AC13" s="705"/>
      <c r="AD13" s="705"/>
      <c r="AE13" s="705"/>
      <c r="AF13" s="705"/>
      <c r="AG13" s="705"/>
      <c r="AH13" s="705"/>
      <c r="AI13" s="705"/>
      <c r="AJ13" s="705"/>
      <c r="AK13" s="705"/>
      <c r="AL13" s="706"/>
    </row>
    <row r="14" spans="1:40" ht="21.9" customHeight="1">
      <c r="A14" s="702"/>
      <c r="B14" s="703"/>
      <c r="C14" s="703"/>
      <c r="D14" s="703"/>
      <c r="E14" s="703"/>
      <c r="F14" s="703"/>
      <c r="G14" s="703"/>
      <c r="H14" s="703"/>
      <c r="I14" s="703"/>
      <c r="J14" s="703"/>
      <c r="K14" s="703"/>
      <c r="L14" s="703"/>
      <c r="M14" s="703"/>
      <c r="N14" s="703"/>
      <c r="O14" s="703"/>
      <c r="P14" s="703"/>
      <c r="Q14" s="703"/>
      <c r="R14" s="703"/>
      <c r="S14" s="703"/>
      <c r="T14" s="703"/>
      <c r="U14" s="702"/>
      <c r="V14" s="704"/>
      <c r="W14" s="705"/>
      <c r="X14" s="705"/>
      <c r="Y14" s="705"/>
      <c r="Z14" s="705"/>
      <c r="AA14" s="705"/>
      <c r="AB14" s="705"/>
      <c r="AC14" s="705"/>
      <c r="AD14" s="705"/>
      <c r="AE14" s="705"/>
      <c r="AF14" s="705"/>
      <c r="AG14" s="705"/>
      <c r="AH14" s="705"/>
      <c r="AI14" s="705"/>
      <c r="AJ14" s="705"/>
      <c r="AK14" s="705"/>
      <c r="AL14" s="706"/>
    </row>
    <row r="15" spans="1:40" ht="21.9" customHeight="1">
      <c r="A15" s="702"/>
      <c r="B15" s="703"/>
      <c r="C15" s="703"/>
      <c r="D15" s="703"/>
      <c r="E15" s="703"/>
      <c r="F15" s="703"/>
      <c r="G15" s="703"/>
      <c r="H15" s="703"/>
      <c r="I15" s="703"/>
      <c r="J15" s="703"/>
      <c r="K15" s="703"/>
      <c r="L15" s="703"/>
      <c r="M15" s="703"/>
      <c r="N15" s="703"/>
      <c r="O15" s="703"/>
      <c r="P15" s="703"/>
      <c r="Q15" s="703"/>
      <c r="R15" s="703"/>
      <c r="S15" s="703"/>
      <c r="T15" s="703"/>
      <c r="U15" s="702"/>
      <c r="V15" s="704"/>
      <c r="W15" s="705"/>
      <c r="X15" s="705"/>
      <c r="Y15" s="705"/>
      <c r="Z15" s="705"/>
      <c r="AA15" s="705"/>
      <c r="AB15" s="705"/>
      <c r="AC15" s="705"/>
      <c r="AD15" s="705"/>
      <c r="AE15" s="705"/>
      <c r="AF15" s="705"/>
      <c r="AG15" s="705"/>
      <c r="AH15" s="705"/>
      <c r="AI15" s="705"/>
      <c r="AJ15" s="705"/>
      <c r="AK15" s="705"/>
      <c r="AL15" s="706"/>
    </row>
    <row r="16" spans="1:40" ht="21.9" customHeight="1">
      <c r="A16" s="702"/>
      <c r="B16" s="703"/>
      <c r="C16" s="703"/>
      <c r="D16" s="703"/>
      <c r="E16" s="703"/>
      <c r="F16" s="703"/>
      <c r="G16" s="703"/>
      <c r="H16" s="703"/>
      <c r="I16" s="703"/>
      <c r="J16" s="703"/>
      <c r="K16" s="703"/>
      <c r="L16" s="703"/>
      <c r="M16" s="703"/>
      <c r="N16" s="703"/>
      <c r="O16" s="703"/>
      <c r="P16" s="703"/>
      <c r="Q16" s="703"/>
      <c r="R16" s="703"/>
      <c r="S16" s="703"/>
      <c r="T16" s="703"/>
      <c r="U16" s="702"/>
      <c r="V16" s="704"/>
      <c r="W16" s="705"/>
      <c r="X16" s="705"/>
      <c r="Y16" s="705"/>
      <c r="Z16" s="705"/>
      <c r="AA16" s="705"/>
      <c r="AB16" s="705"/>
      <c r="AC16" s="705"/>
      <c r="AD16" s="705"/>
      <c r="AE16" s="705"/>
      <c r="AF16" s="705"/>
      <c r="AG16" s="705"/>
      <c r="AH16" s="705"/>
      <c r="AI16" s="705"/>
      <c r="AJ16" s="705"/>
      <c r="AK16" s="705"/>
      <c r="AL16" s="706"/>
    </row>
    <row r="17" spans="1:38" ht="21.9" customHeight="1">
      <c r="A17" s="702"/>
      <c r="B17" s="703"/>
      <c r="C17" s="703"/>
      <c r="D17" s="703"/>
      <c r="E17" s="703"/>
      <c r="F17" s="703"/>
      <c r="G17" s="703"/>
      <c r="H17" s="703"/>
      <c r="I17" s="703"/>
      <c r="J17" s="703"/>
      <c r="K17" s="703"/>
      <c r="L17" s="703"/>
      <c r="M17" s="703"/>
      <c r="N17" s="703"/>
      <c r="O17" s="703"/>
      <c r="P17" s="703"/>
      <c r="Q17" s="703"/>
      <c r="R17" s="703"/>
      <c r="S17" s="703"/>
      <c r="T17" s="703"/>
      <c r="U17" s="702"/>
      <c r="V17" s="704"/>
      <c r="W17" s="705"/>
      <c r="X17" s="705"/>
      <c r="Y17" s="705"/>
      <c r="Z17" s="705"/>
      <c r="AA17" s="705"/>
      <c r="AB17" s="705"/>
      <c r="AC17" s="705"/>
      <c r="AD17" s="705"/>
      <c r="AE17" s="705"/>
      <c r="AF17" s="705"/>
      <c r="AG17" s="705"/>
      <c r="AH17" s="705"/>
      <c r="AI17" s="705"/>
      <c r="AJ17" s="705"/>
      <c r="AK17" s="705"/>
      <c r="AL17" s="706"/>
    </row>
    <row r="18" spans="1:38" ht="21.9" customHeight="1">
      <c r="A18" s="702"/>
      <c r="B18" s="703"/>
      <c r="C18" s="703"/>
      <c r="D18" s="703"/>
      <c r="E18" s="703"/>
      <c r="F18" s="703"/>
      <c r="G18" s="703"/>
      <c r="H18" s="703"/>
      <c r="I18" s="703"/>
      <c r="J18" s="703"/>
      <c r="K18" s="703"/>
      <c r="L18" s="703"/>
      <c r="M18" s="703"/>
      <c r="N18" s="703"/>
      <c r="O18" s="703"/>
      <c r="P18" s="703"/>
      <c r="Q18" s="703"/>
      <c r="R18" s="703"/>
      <c r="S18" s="703"/>
      <c r="T18" s="703"/>
      <c r="U18" s="702"/>
      <c r="V18" s="704"/>
      <c r="W18" s="705"/>
      <c r="X18" s="705"/>
      <c r="Y18" s="705"/>
      <c r="Z18" s="705"/>
      <c r="AA18" s="705"/>
      <c r="AB18" s="705"/>
      <c r="AC18" s="705"/>
      <c r="AD18" s="705"/>
      <c r="AE18" s="705"/>
      <c r="AF18" s="705"/>
      <c r="AG18" s="705"/>
      <c r="AH18" s="705"/>
      <c r="AI18" s="705"/>
      <c r="AJ18" s="705"/>
      <c r="AK18" s="705"/>
      <c r="AL18" s="706"/>
    </row>
    <row r="19" spans="1:38" ht="21.9" customHeight="1">
      <c r="A19" s="702"/>
      <c r="B19" s="703"/>
      <c r="C19" s="703"/>
      <c r="D19" s="703"/>
      <c r="E19" s="703"/>
      <c r="F19" s="703"/>
      <c r="G19" s="703"/>
      <c r="H19" s="703"/>
      <c r="I19" s="703"/>
      <c r="J19" s="703"/>
      <c r="K19" s="703"/>
      <c r="L19" s="703"/>
      <c r="M19" s="703"/>
      <c r="N19" s="703"/>
      <c r="O19" s="703"/>
      <c r="P19" s="703"/>
      <c r="Q19" s="703"/>
      <c r="R19" s="703"/>
      <c r="S19" s="703"/>
      <c r="T19" s="703"/>
      <c r="U19" s="702"/>
      <c r="V19" s="704"/>
      <c r="W19" s="705"/>
      <c r="X19" s="705"/>
      <c r="Y19" s="705"/>
      <c r="Z19" s="705"/>
      <c r="AA19" s="705"/>
      <c r="AB19" s="705"/>
      <c r="AC19" s="705"/>
      <c r="AD19" s="705"/>
      <c r="AE19" s="705"/>
      <c r="AF19" s="705"/>
      <c r="AG19" s="705"/>
      <c r="AH19" s="705"/>
      <c r="AI19" s="705"/>
      <c r="AJ19" s="705"/>
      <c r="AK19" s="705"/>
      <c r="AL19" s="706"/>
    </row>
    <row r="20" spans="1:38" ht="21.9" customHeight="1">
      <c r="A20" s="702"/>
      <c r="B20" s="703"/>
      <c r="C20" s="703"/>
      <c r="D20" s="703"/>
      <c r="E20" s="703"/>
      <c r="F20" s="703"/>
      <c r="G20" s="703"/>
      <c r="H20" s="703"/>
      <c r="I20" s="703"/>
      <c r="J20" s="703"/>
      <c r="K20" s="703"/>
      <c r="L20" s="703"/>
      <c r="M20" s="703"/>
      <c r="N20" s="703"/>
      <c r="O20" s="703"/>
      <c r="P20" s="703"/>
      <c r="Q20" s="703"/>
      <c r="R20" s="703"/>
      <c r="S20" s="703"/>
      <c r="T20" s="703"/>
      <c r="U20" s="702"/>
      <c r="V20" s="704"/>
      <c r="W20" s="705"/>
      <c r="X20" s="705"/>
      <c r="Y20" s="705"/>
      <c r="Z20" s="705"/>
      <c r="AA20" s="705"/>
      <c r="AB20" s="705"/>
      <c r="AC20" s="705"/>
      <c r="AD20" s="705"/>
      <c r="AE20" s="705"/>
      <c r="AF20" s="705"/>
      <c r="AG20" s="705"/>
      <c r="AH20" s="705"/>
      <c r="AI20" s="705"/>
      <c r="AJ20" s="705"/>
      <c r="AK20" s="705"/>
      <c r="AL20" s="706"/>
    </row>
    <row r="21" spans="1:38" ht="21.9" customHeight="1">
      <c r="A21" s="702"/>
      <c r="B21" s="703"/>
      <c r="C21" s="703"/>
      <c r="D21" s="703"/>
      <c r="E21" s="703"/>
      <c r="F21" s="703"/>
      <c r="G21" s="703"/>
      <c r="H21" s="703"/>
      <c r="I21" s="703"/>
      <c r="J21" s="703"/>
      <c r="K21" s="703"/>
      <c r="L21" s="703"/>
      <c r="M21" s="703"/>
      <c r="N21" s="703"/>
      <c r="O21" s="703"/>
      <c r="P21" s="703"/>
      <c r="Q21" s="703"/>
      <c r="R21" s="703"/>
      <c r="S21" s="703"/>
      <c r="T21" s="703"/>
      <c r="U21" s="702"/>
      <c r="V21" s="704"/>
      <c r="W21" s="705"/>
      <c r="X21" s="705"/>
      <c r="Y21" s="705"/>
      <c r="Z21" s="705"/>
      <c r="AA21" s="705"/>
      <c r="AB21" s="705"/>
      <c r="AC21" s="705"/>
      <c r="AD21" s="705"/>
      <c r="AE21" s="705"/>
      <c r="AF21" s="705"/>
      <c r="AG21" s="705"/>
      <c r="AH21" s="705"/>
      <c r="AI21" s="705"/>
      <c r="AJ21" s="705"/>
      <c r="AK21" s="705"/>
      <c r="AL21" s="706"/>
    </row>
    <row r="22" spans="1:38" ht="21.9" customHeight="1">
      <c r="A22" s="702"/>
      <c r="B22" s="703"/>
      <c r="C22" s="703"/>
      <c r="D22" s="703"/>
      <c r="E22" s="703"/>
      <c r="F22" s="703"/>
      <c r="G22" s="703"/>
      <c r="H22" s="703"/>
      <c r="I22" s="703"/>
      <c r="J22" s="703"/>
      <c r="K22" s="703"/>
      <c r="L22" s="703"/>
      <c r="M22" s="703"/>
      <c r="N22" s="703"/>
      <c r="O22" s="703"/>
      <c r="P22" s="703"/>
      <c r="Q22" s="703"/>
      <c r="R22" s="703"/>
      <c r="S22" s="703"/>
      <c r="T22" s="703"/>
      <c r="U22" s="702"/>
      <c r="V22" s="704"/>
      <c r="W22" s="705"/>
      <c r="X22" s="705"/>
      <c r="Y22" s="705"/>
      <c r="Z22" s="705"/>
      <c r="AA22" s="705"/>
      <c r="AB22" s="705"/>
      <c r="AC22" s="705"/>
      <c r="AD22" s="705"/>
      <c r="AE22" s="705"/>
      <c r="AF22" s="705"/>
      <c r="AG22" s="705"/>
      <c r="AH22" s="705"/>
      <c r="AI22" s="705"/>
      <c r="AJ22" s="705"/>
      <c r="AK22" s="705"/>
      <c r="AL22" s="706"/>
    </row>
    <row r="23" spans="1:38" ht="21.9" customHeight="1">
      <c r="A23" s="702"/>
      <c r="B23" s="703"/>
      <c r="C23" s="703"/>
      <c r="D23" s="703"/>
      <c r="E23" s="703"/>
      <c r="F23" s="703"/>
      <c r="G23" s="703"/>
      <c r="H23" s="703"/>
      <c r="I23" s="703"/>
      <c r="J23" s="703"/>
      <c r="K23" s="703"/>
      <c r="L23" s="703"/>
      <c r="M23" s="703"/>
      <c r="N23" s="703"/>
      <c r="O23" s="703"/>
      <c r="P23" s="703"/>
      <c r="Q23" s="703"/>
      <c r="R23" s="703"/>
      <c r="S23" s="703"/>
      <c r="T23" s="703"/>
      <c r="U23" s="696"/>
      <c r="V23" s="705"/>
      <c r="W23" s="705"/>
      <c r="X23" s="705"/>
      <c r="Y23" s="705"/>
      <c r="Z23" s="705"/>
      <c r="AA23" s="705"/>
      <c r="AB23" s="705"/>
      <c r="AC23" s="705"/>
      <c r="AD23" s="705"/>
      <c r="AE23" s="705"/>
      <c r="AF23" s="705"/>
      <c r="AG23" s="705"/>
      <c r="AH23" s="705"/>
      <c r="AI23" s="705"/>
      <c r="AJ23" s="705"/>
      <c r="AK23" s="705"/>
      <c r="AL23" s="706"/>
    </row>
    <row r="24" spans="1:38" ht="21.9" customHeight="1">
      <c r="A24" s="689"/>
      <c r="B24" s="699"/>
      <c r="C24" s="699"/>
      <c r="D24" s="699"/>
      <c r="E24" s="699"/>
      <c r="F24" s="699"/>
      <c r="G24" s="699"/>
      <c r="H24" s="699"/>
      <c r="I24" s="699"/>
      <c r="J24" s="699"/>
      <c r="K24" s="699"/>
      <c r="L24" s="699"/>
      <c r="M24" s="699"/>
      <c r="N24" s="699"/>
      <c r="O24" s="699"/>
      <c r="P24" s="699"/>
      <c r="Q24" s="699"/>
      <c r="R24" s="699"/>
      <c r="S24" s="699"/>
      <c r="T24" s="699"/>
      <c r="U24" s="707" t="s">
        <v>868</v>
      </c>
      <c r="V24" s="708"/>
      <c r="W24" s="708"/>
      <c r="X24" s="709"/>
      <c r="Y24" s="710"/>
      <c r="Z24" s="710"/>
      <c r="AA24" s="709"/>
      <c r="AB24" s="710"/>
      <c r="AC24" s="710"/>
      <c r="AD24" s="709"/>
      <c r="AE24" s="708"/>
      <c r="AF24" s="708"/>
      <c r="AG24" s="710"/>
      <c r="AH24" s="711"/>
      <c r="AI24" s="712"/>
      <c r="AJ24" s="710"/>
      <c r="AK24" s="710"/>
      <c r="AL24" s="710"/>
    </row>
    <row r="25" spans="1:38" ht="12.75" customHeight="1">
      <c r="A25" s="689"/>
      <c r="B25" s="699"/>
      <c r="C25" s="699"/>
      <c r="D25" s="699"/>
      <c r="E25" s="699"/>
      <c r="F25" s="699"/>
      <c r="G25" s="699"/>
      <c r="H25" s="699"/>
      <c r="I25" s="699"/>
      <c r="J25" s="699"/>
      <c r="K25" s="699"/>
      <c r="L25" s="699"/>
      <c r="M25" s="699"/>
      <c r="N25" s="699"/>
      <c r="O25" s="699"/>
      <c r="P25" s="699"/>
      <c r="Q25" s="699"/>
      <c r="R25" s="699"/>
      <c r="S25" s="699"/>
      <c r="T25" s="699"/>
      <c r="AI25" s="680"/>
      <c r="AJ25" s="713"/>
      <c r="AK25" s="680"/>
      <c r="AL25" s="714" t="s">
        <v>691</v>
      </c>
    </row>
    <row r="26" spans="1:38" ht="17.25" customHeight="1">
      <c r="A26" s="689"/>
      <c r="B26" s="699"/>
      <c r="C26" s="699"/>
      <c r="D26" s="699"/>
      <c r="E26" s="699"/>
      <c r="F26" s="699"/>
      <c r="G26" s="699"/>
      <c r="H26" s="699"/>
      <c r="I26" s="699"/>
      <c r="J26" s="699"/>
      <c r="K26" s="699"/>
      <c r="L26" s="699"/>
      <c r="M26" s="699"/>
      <c r="N26" s="699"/>
      <c r="O26" s="699"/>
      <c r="P26" s="699"/>
      <c r="Q26" s="699"/>
      <c r="R26" s="699"/>
      <c r="S26" s="699"/>
      <c r="T26" s="699"/>
      <c r="U26" s="713" t="s">
        <v>310</v>
      </c>
      <c r="V26" s="680"/>
      <c r="W26" s="680"/>
      <c r="X26" s="714" t="s">
        <v>311</v>
      </c>
      <c r="Z26" s="680"/>
      <c r="AB26" s="680" t="s">
        <v>385</v>
      </c>
      <c r="AD26" s="680"/>
      <c r="AF26" s="714" t="s">
        <v>386</v>
      </c>
      <c r="AI26" s="680"/>
      <c r="AJ26" s="680"/>
      <c r="AK26" s="680"/>
      <c r="AL26" s="680"/>
    </row>
    <row r="27" spans="1:38" ht="16.5" customHeight="1">
      <c r="Z27" s="680"/>
      <c r="AB27" s="680" t="s">
        <v>314</v>
      </c>
      <c r="AD27" s="680"/>
      <c r="AE27" s="713"/>
      <c r="AF27" s="680"/>
      <c r="AH27" s="680"/>
    </row>
    <row r="28" spans="1:38" ht="16.5" customHeight="1">
      <c r="U28" s="715" t="s">
        <v>870</v>
      </c>
      <c r="V28" s="680"/>
      <c r="W28" s="680"/>
      <c r="X28" s="680"/>
      <c r="Y28" s="680"/>
      <c r="Z28" s="680"/>
      <c r="AA28" s="680"/>
      <c r="AB28" s="680"/>
      <c r="AC28" s="680"/>
      <c r="AD28" s="680"/>
      <c r="AE28" s="680"/>
      <c r="AF28" s="680"/>
      <c r="AG28" s="680"/>
      <c r="AH28" s="680"/>
    </row>
    <row r="29" spans="1:38" ht="16.5" customHeight="1">
      <c r="U29" s="715" t="s">
        <v>871</v>
      </c>
      <c r="V29" s="680"/>
      <c r="W29" s="680"/>
      <c r="X29" s="680"/>
      <c r="Y29" s="680"/>
      <c r="Z29" s="680"/>
      <c r="AA29" s="680"/>
      <c r="AB29" s="680"/>
      <c r="AC29" s="680"/>
      <c r="AD29" s="680"/>
      <c r="AE29" s="680"/>
      <c r="AF29" s="680"/>
      <c r="AG29" s="680"/>
      <c r="AH29" s="680"/>
    </row>
  </sheetData>
  <mergeCells count="32">
    <mergeCell ref="AD8:AE8"/>
    <mergeCell ref="AF8:AG8"/>
    <mergeCell ref="AH8:AI8"/>
    <mergeCell ref="AJ8:AK8"/>
    <mergeCell ref="Q8:R8"/>
    <mergeCell ref="S8:T8"/>
    <mergeCell ref="V8:W8"/>
    <mergeCell ref="X8:Y8"/>
    <mergeCell ref="Z8:AA8"/>
    <mergeCell ref="AB8:AC8"/>
    <mergeCell ref="O8:P8"/>
    <mergeCell ref="A6:R6"/>
    <mergeCell ref="S6:T6"/>
    <mergeCell ref="U6:AJ6"/>
    <mergeCell ref="AK6:AL6"/>
    <mergeCell ref="A7:A9"/>
    <mergeCell ref="B7:D8"/>
    <mergeCell ref="E7:T7"/>
    <mergeCell ref="U7:U9"/>
    <mergeCell ref="V7:AK7"/>
    <mergeCell ref="AL7:AL9"/>
    <mergeCell ref="E8:F8"/>
    <mergeCell ref="G8:H8"/>
    <mergeCell ref="I8:J8"/>
    <mergeCell ref="K8:L8"/>
    <mergeCell ref="M8:N8"/>
    <mergeCell ref="S1:T1"/>
    <mergeCell ref="AK1:AL1"/>
    <mergeCell ref="S2:T2"/>
    <mergeCell ref="AK2:AL2"/>
    <mergeCell ref="A4:T4"/>
    <mergeCell ref="U4:AL4"/>
  </mergeCells>
  <phoneticPr fontId="8" type="noConversion"/>
  <hyperlinks>
    <hyperlink ref="AM1" location="預告統計資料發布時間表!A1" display="回發布時間表" xr:uid="{52225487-0F76-4C63-B842-0C3EB8F75365}"/>
  </hyperlinks>
  <printOptions horizontalCentered="1" verticalCentered="1"/>
  <pageMargins left="0.55157480314960605" right="0.511811023622047" top="1.082677165354331" bottom="0.88543307086614198" header="0.78740157480314998" footer="0.59015748031496096"/>
  <pageSetup paperSize="0" scale="78" fitToWidth="0" fitToHeight="0" pageOrder="overThenDown" orientation="landscape" horizontalDpi="0" verticalDpi="0" copies="0"/>
  <headerFooter alignWithMargins="0"/>
  <drawing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F6915F-50D9-42F2-8CCF-F456ABC56AC1}">
  <dimension ref="A1:IW30"/>
  <sheetViews>
    <sheetView workbookViewId="0">
      <selection activeCell="Z1" sqref="Z1"/>
    </sheetView>
  </sheetViews>
  <sheetFormatPr defaultColWidth="7.77734375" defaultRowHeight="16.5" customHeight="1"/>
  <cols>
    <col min="1" max="1" width="10.6640625" style="679" customWidth="1"/>
    <col min="2" max="15" width="6.6640625" style="679" customWidth="1"/>
    <col min="16" max="17" width="8.21875" style="679" customWidth="1"/>
    <col min="18" max="21" width="6.6640625" style="679" customWidth="1"/>
    <col min="22" max="22" width="7.44140625" style="679" customWidth="1"/>
    <col min="23" max="25" width="7.6640625" style="679" customWidth="1"/>
    <col min="26" max="26" width="7.33203125" style="679" customWidth="1"/>
    <col min="27" max="28" width="9" style="679" customWidth="1"/>
    <col min="29" max="29" width="9.5546875" style="679" customWidth="1"/>
    <col min="30" max="30" width="11.77734375" style="679" customWidth="1"/>
    <col min="31" max="31" width="6.77734375" style="679" customWidth="1"/>
    <col min="32" max="32" width="9" style="679" customWidth="1"/>
    <col min="33" max="33" width="9.44140625" style="679" customWidth="1"/>
    <col min="34" max="34" width="9" style="679" customWidth="1"/>
    <col min="35" max="35" width="8.44140625" style="679" customWidth="1"/>
    <col min="36" max="257" width="13.44140625" style="679" customWidth="1"/>
    <col min="258" max="1024" width="13.44140625" style="727" customWidth="1"/>
    <col min="1025" max="1025" width="7.77734375" style="727" customWidth="1"/>
    <col min="1026" max="16384" width="7.77734375" style="727"/>
  </cols>
  <sheetData>
    <row r="1" spans="1:26" ht="16.5" customHeight="1">
      <c r="A1" s="717" t="s">
        <v>276</v>
      </c>
      <c r="B1" s="678"/>
      <c r="C1" s="680"/>
      <c r="U1" s="1561" t="s">
        <v>344</v>
      </c>
      <c r="V1" s="1561"/>
      <c r="W1" s="1568" t="s">
        <v>1167</v>
      </c>
      <c r="X1" s="1568"/>
      <c r="Y1" s="1568"/>
      <c r="Z1" s="119" t="s">
        <v>9</v>
      </c>
    </row>
    <row r="2" spans="1:26" ht="20.25" customHeight="1">
      <c r="A2" s="717" t="s">
        <v>844</v>
      </c>
      <c r="B2" s="682" t="s">
        <v>845</v>
      </c>
      <c r="C2" s="680"/>
      <c r="U2" s="1561" t="s">
        <v>846</v>
      </c>
      <c r="V2" s="1561"/>
      <c r="W2" s="1562" t="s">
        <v>872</v>
      </c>
      <c r="X2" s="1562"/>
      <c r="Y2" s="1562"/>
    </row>
    <row r="3" spans="1:26" ht="19.5" customHeight="1">
      <c r="A3" s="683"/>
      <c r="B3" s="687"/>
      <c r="C3" s="684"/>
      <c r="D3" s="685"/>
      <c r="E3" s="686"/>
      <c r="F3" s="686"/>
      <c r="G3" s="685"/>
      <c r="H3" s="686"/>
      <c r="I3" s="686"/>
      <c r="J3" s="686"/>
      <c r="K3" s="686"/>
      <c r="L3" s="686"/>
      <c r="M3" s="686"/>
      <c r="N3" s="686"/>
      <c r="O3" s="686"/>
      <c r="P3" s="686"/>
      <c r="Q3" s="686"/>
      <c r="R3" s="686"/>
      <c r="S3" s="686"/>
      <c r="T3" s="686"/>
      <c r="U3" s="686"/>
      <c r="V3" s="686"/>
      <c r="W3" s="686"/>
      <c r="X3" s="686"/>
      <c r="Y3" s="686"/>
    </row>
    <row r="4" spans="1:26" ht="26.25" customHeight="1">
      <c r="A4" s="1563" t="s">
        <v>1172</v>
      </c>
      <c r="B4" s="1563"/>
      <c r="C4" s="1563"/>
      <c r="D4" s="1563"/>
      <c r="E4" s="1563"/>
      <c r="F4" s="1563"/>
      <c r="G4" s="1563"/>
      <c r="H4" s="1563"/>
      <c r="I4" s="1563"/>
      <c r="J4" s="1563"/>
      <c r="K4" s="1563"/>
      <c r="L4" s="1563"/>
      <c r="M4" s="1563"/>
      <c r="N4" s="1563"/>
      <c r="O4" s="1563"/>
      <c r="P4" s="1563"/>
      <c r="Q4" s="1563"/>
      <c r="R4" s="1563"/>
      <c r="S4" s="1563"/>
      <c r="T4" s="1563"/>
      <c r="U4" s="1563"/>
      <c r="V4" s="1563"/>
      <c r="W4" s="1563"/>
      <c r="X4" s="1563"/>
      <c r="Y4" s="1563"/>
    </row>
    <row r="5" spans="1:26" ht="8.25" customHeight="1">
      <c r="A5" s="688"/>
      <c r="B5" s="689"/>
      <c r="C5" s="689"/>
      <c r="D5" s="689"/>
      <c r="E5" s="689"/>
      <c r="F5" s="689"/>
      <c r="G5" s="689"/>
      <c r="H5" s="689"/>
      <c r="I5" s="689"/>
      <c r="J5" s="689"/>
      <c r="K5" s="689"/>
      <c r="L5" s="689"/>
      <c r="M5" s="689"/>
      <c r="N5" s="689"/>
      <c r="O5" s="689"/>
      <c r="P5" s="689"/>
      <c r="Q5" s="689"/>
      <c r="R5" s="689"/>
      <c r="S5" s="689"/>
      <c r="T5" s="689"/>
      <c r="U5" s="689"/>
      <c r="V5" s="689"/>
    </row>
    <row r="6" spans="1:26" ht="17.25" customHeight="1">
      <c r="B6" s="1565" t="s">
        <v>1173</v>
      </c>
      <c r="C6" s="1565"/>
      <c r="D6" s="1565"/>
      <c r="E6" s="1565"/>
      <c r="F6" s="1565"/>
      <c r="G6" s="1565"/>
      <c r="H6" s="1565"/>
      <c r="I6" s="1565"/>
      <c r="J6" s="1565"/>
      <c r="K6" s="1565"/>
      <c r="L6" s="1565"/>
      <c r="M6" s="1565"/>
      <c r="N6" s="1565"/>
      <c r="O6" s="1565"/>
      <c r="P6" s="1565"/>
      <c r="Q6" s="1565"/>
      <c r="R6" s="1565"/>
      <c r="S6" s="1565"/>
      <c r="T6" s="1565"/>
      <c r="U6" s="1565"/>
      <c r="V6" s="1565"/>
      <c r="Y6" s="718" t="s">
        <v>873</v>
      </c>
    </row>
    <row r="7" spans="1:26" s="683" customFormat="1" ht="24.9" customHeight="1">
      <c r="A7" s="1567" t="s">
        <v>849</v>
      </c>
      <c r="B7" s="1568" t="s">
        <v>874</v>
      </c>
      <c r="C7" s="1568" t="s">
        <v>875</v>
      </c>
      <c r="D7" s="1561" t="s">
        <v>876</v>
      </c>
      <c r="E7" s="1561"/>
      <c r="F7" s="1571" t="s">
        <v>877</v>
      </c>
      <c r="G7" s="1571"/>
      <c r="H7" s="1571"/>
      <c r="I7" s="1571"/>
      <c r="J7" s="1571" t="s">
        <v>878</v>
      </c>
      <c r="K7" s="1571"/>
      <c r="L7" s="1571"/>
      <c r="M7" s="1571"/>
      <c r="N7" s="1571"/>
      <c r="O7" s="1571"/>
      <c r="P7" s="1571" t="s">
        <v>879</v>
      </c>
      <c r="Q7" s="1571"/>
      <c r="R7" s="1571"/>
      <c r="S7" s="1571"/>
      <c r="T7" s="1571" t="s">
        <v>880</v>
      </c>
      <c r="U7" s="1571"/>
      <c r="V7" s="1572" t="s">
        <v>881</v>
      </c>
      <c r="W7" s="1572"/>
      <c r="X7" s="1572"/>
      <c r="Y7" s="1572"/>
    </row>
    <row r="8" spans="1:26" s="683" customFormat="1" ht="93.75" customHeight="1">
      <c r="A8" s="1567"/>
      <c r="B8" s="1568"/>
      <c r="C8" s="1568"/>
      <c r="D8" s="691" t="s">
        <v>700</v>
      </c>
      <c r="E8" s="691" t="s">
        <v>701</v>
      </c>
      <c r="F8" s="691" t="s">
        <v>882</v>
      </c>
      <c r="G8" s="691" t="s">
        <v>883</v>
      </c>
      <c r="H8" s="691" t="s">
        <v>884</v>
      </c>
      <c r="I8" s="691" t="s">
        <v>885</v>
      </c>
      <c r="J8" s="691" t="s">
        <v>886</v>
      </c>
      <c r="K8" s="691" t="s">
        <v>887</v>
      </c>
      <c r="L8" s="691" t="s">
        <v>888</v>
      </c>
      <c r="M8" s="691" t="s">
        <v>889</v>
      </c>
      <c r="N8" s="691" t="s">
        <v>890</v>
      </c>
      <c r="O8" s="691" t="s">
        <v>891</v>
      </c>
      <c r="P8" s="719" t="s">
        <v>892</v>
      </c>
      <c r="Q8" s="720" t="s">
        <v>893</v>
      </c>
      <c r="R8" s="720" t="s">
        <v>894</v>
      </c>
      <c r="S8" s="720" t="s">
        <v>895</v>
      </c>
      <c r="T8" s="691" t="s">
        <v>896</v>
      </c>
      <c r="U8" s="691" t="s">
        <v>897</v>
      </c>
      <c r="V8" s="691" t="s">
        <v>898</v>
      </c>
      <c r="W8" s="691" t="s">
        <v>899</v>
      </c>
      <c r="X8" s="691" t="s">
        <v>900</v>
      </c>
      <c r="Y8" s="721" t="s">
        <v>901</v>
      </c>
    </row>
    <row r="9" spans="1:26" ht="21.9" customHeight="1">
      <c r="A9" s="696" t="s">
        <v>705</v>
      </c>
      <c r="B9" s="697">
        <v>7</v>
      </c>
      <c r="C9" s="697">
        <f>SUM(D9:E9)</f>
        <v>9</v>
      </c>
      <c r="D9" s="697">
        <v>6</v>
      </c>
      <c r="E9" s="697">
        <v>3</v>
      </c>
      <c r="F9" s="697">
        <v>0</v>
      </c>
      <c r="G9" s="697">
        <v>0</v>
      </c>
      <c r="H9" s="697">
        <v>3</v>
      </c>
      <c r="I9" s="697">
        <v>6</v>
      </c>
      <c r="J9" s="697">
        <v>0</v>
      </c>
      <c r="K9" s="697">
        <v>1</v>
      </c>
      <c r="L9" s="697">
        <v>0</v>
      </c>
      <c r="M9" s="697">
        <v>4</v>
      </c>
      <c r="N9" s="697">
        <v>3</v>
      </c>
      <c r="O9" s="697">
        <v>1</v>
      </c>
      <c r="P9" s="697">
        <v>3</v>
      </c>
      <c r="Q9" s="697">
        <v>0</v>
      </c>
      <c r="R9" s="697">
        <v>0</v>
      </c>
      <c r="S9" s="697">
        <v>6</v>
      </c>
      <c r="T9" s="697">
        <v>1</v>
      </c>
      <c r="U9" s="697">
        <v>8</v>
      </c>
      <c r="V9" s="697">
        <v>1</v>
      </c>
      <c r="W9" s="697">
        <v>4</v>
      </c>
      <c r="X9" s="697">
        <v>2</v>
      </c>
      <c r="Y9" s="722">
        <v>2</v>
      </c>
    </row>
    <row r="10" spans="1:26" ht="21.9" customHeight="1">
      <c r="A10" s="702"/>
      <c r="B10" s="703"/>
      <c r="C10" s="703"/>
      <c r="D10" s="703"/>
      <c r="E10" s="703"/>
      <c r="F10" s="703"/>
      <c r="G10" s="703"/>
      <c r="H10" s="703"/>
      <c r="I10" s="703"/>
      <c r="J10" s="703"/>
      <c r="K10" s="703"/>
      <c r="L10" s="703"/>
      <c r="M10" s="703"/>
      <c r="N10" s="703"/>
      <c r="O10" s="703"/>
      <c r="P10" s="703"/>
      <c r="Q10" s="703"/>
      <c r="R10" s="703"/>
      <c r="S10" s="703"/>
      <c r="T10" s="703"/>
      <c r="U10" s="703"/>
      <c r="V10" s="703"/>
      <c r="W10" s="703"/>
      <c r="X10" s="703"/>
      <c r="Y10" s="705"/>
    </row>
    <row r="11" spans="1:26" ht="21.9" customHeight="1">
      <c r="A11" s="702"/>
      <c r="B11" s="703"/>
      <c r="C11" s="703"/>
      <c r="D11" s="703"/>
      <c r="E11" s="703"/>
      <c r="F11" s="703"/>
      <c r="G11" s="703"/>
      <c r="H11" s="703"/>
      <c r="I11" s="703"/>
      <c r="J11" s="703"/>
      <c r="K11" s="703"/>
      <c r="L11" s="703"/>
      <c r="M11" s="703"/>
      <c r="N11" s="703"/>
      <c r="O11" s="703"/>
      <c r="P11" s="703"/>
      <c r="Q11" s="703"/>
      <c r="R11" s="703"/>
      <c r="S11" s="703"/>
      <c r="T11" s="703"/>
      <c r="U11" s="703"/>
      <c r="V11" s="703"/>
      <c r="W11" s="703"/>
      <c r="X11" s="703"/>
      <c r="Y11" s="705"/>
    </row>
    <row r="12" spans="1:26" ht="21.9" customHeight="1">
      <c r="A12" s="702"/>
      <c r="B12" s="703"/>
      <c r="C12" s="703"/>
      <c r="D12" s="703"/>
      <c r="E12" s="703"/>
      <c r="F12" s="703"/>
      <c r="G12" s="703"/>
      <c r="H12" s="703"/>
      <c r="I12" s="703"/>
      <c r="J12" s="703"/>
      <c r="K12" s="703"/>
      <c r="L12" s="703"/>
      <c r="M12" s="703"/>
      <c r="N12" s="703"/>
      <c r="O12" s="703"/>
      <c r="P12" s="723"/>
      <c r="Q12" s="703"/>
      <c r="R12" s="703"/>
      <c r="S12" s="703"/>
      <c r="T12" s="703"/>
      <c r="U12" s="703"/>
      <c r="V12" s="703"/>
      <c r="W12" s="703"/>
      <c r="X12" s="703"/>
      <c r="Y12" s="705"/>
    </row>
    <row r="13" spans="1:26" ht="21.9" customHeight="1">
      <c r="A13" s="702"/>
      <c r="B13" s="703"/>
      <c r="C13" s="703"/>
      <c r="D13" s="703"/>
      <c r="E13" s="703"/>
      <c r="F13" s="703"/>
      <c r="G13" s="703"/>
      <c r="H13" s="703"/>
      <c r="I13" s="703"/>
      <c r="J13" s="703"/>
      <c r="K13" s="703"/>
      <c r="L13" s="703"/>
      <c r="M13" s="703"/>
      <c r="N13" s="703"/>
      <c r="O13" s="703"/>
      <c r="P13" s="703"/>
      <c r="Q13" s="703"/>
      <c r="R13" s="703"/>
      <c r="S13" s="703"/>
      <c r="T13" s="703"/>
      <c r="U13" s="703"/>
      <c r="V13" s="703"/>
      <c r="W13" s="703"/>
      <c r="X13" s="703"/>
      <c r="Y13" s="705"/>
    </row>
    <row r="14" spans="1:26" ht="21.9" customHeight="1">
      <c r="A14" s="702"/>
      <c r="B14" s="703"/>
      <c r="C14" s="703"/>
      <c r="D14" s="703"/>
      <c r="E14" s="703"/>
      <c r="F14" s="703"/>
      <c r="G14" s="703"/>
      <c r="H14" s="703"/>
      <c r="I14" s="703"/>
      <c r="J14" s="703"/>
      <c r="K14" s="703"/>
      <c r="L14" s="703"/>
      <c r="M14" s="703"/>
      <c r="N14" s="703"/>
      <c r="O14" s="703"/>
      <c r="P14" s="703"/>
      <c r="Q14" s="703"/>
      <c r="R14" s="703"/>
      <c r="S14" s="703"/>
      <c r="T14" s="703"/>
      <c r="U14" s="703"/>
      <c r="V14" s="703"/>
      <c r="W14" s="703"/>
      <c r="X14" s="703"/>
      <c r="Y14" s="705"/>
    </row>
    <row r="15" spans="1:26" ht="21.9" customHeight="1">
      <c r="A15" s="702"/>
      <c r="B15" s="703"/>
      <c r="C15" s="703"/>
      <c r="D15" s="703"/>
      <c r="E15" s="703"/>
      <c r="F15" s="703"/>
      <c r="G15" s="703"/>
      <c r="H15" s="703"/>
      <c r="I15" s="703"/>
      <c r="J15" s="703"/>
      <c r="K15" s="703"/>
      <c r="L15" s="703"/>
      <c r="M15" s="703"/>
      <c r="N15" s="703"/>
      <c r="O15" s="703"/>
      <c r="P15" s="703"/>
      <c r="Q15" s="703"/>
      <c r="R15" s="703"/>
      <c r="S15" s="703"/>
      <c r="T15" s="703"/>
      <c r="U15" s="703"/>
      <c r="V15" s="703"/>
      <c r="W15" s="703"/>
      <c r="X15" s="703"/>
      <c r="Y15" s="705"/>
    </row>
    <row r="16" spans="1:26" ht="21.9" customHeight="1">
      <c r="A16" s="702"/>
      <c r="B16" s="703"/>
      <c r="C16" s="703"/>
      <c r="D16" s="703"/>
      <c r="E16" s="703"/>
      <c r="F16" s="703"/>
      <c r="G16" s="703"/>
      <c r="H16" s="703"/>
      <c r="I16" s="703"/>
      <c r="J16" s="703"/>
      <c r="K16" s="703"/>
      <c r="L16" s="703"/>
      <c r="M16" s="703"/>
      <c r="N16" s="703"/>
      <c r="O16" s="703"/>
      <c r="P16" s="703"/>
      <c r="Q16" s="703"/>
      <c r="R16" s="703"/>
      <c r="S16" s="703"/>
      <c r="T16" s="703"/>
      <c r="U16" s="703"/>
      <c r="V16" s="703"/>
      <c r="W16" s="703"/>
      <c r="X16" s="703"/>
      <c r="Y16" s="705"/>
    </row>
    <row r="17" spans="1:35" ht="21.9" customHeight="1">
      <c r="A17" s="702"/>
      <c r="B17" s="703"/>
      <c r="C17" s="703"/>
      <c r="D17" s="703"/>
      <c r="E17" s="703"/>
      <c r="F17" s="703"/>
      <c r="G17" s="703"/>
      <c r="H17" s="703"/>
      <c r="I17" s="703"/>
      <c r="J17" s="703"/>
      <c r="K17" s="703"/>
      <c r="L17" s="703"/>
      <c r="M17" s="703"/>
      <c r="N17" s="703"/>
      <c r="O17" s="703"/>
      <c r="P17" s="703"/>
      <c r="Q17" s="703"/>
      <c r="R17" s="703"/>
      <c r="S17" s="703"/>
      <c r="T17" s="703"/>
      <c r="U17" s="703"/>
      <c r="V17" s="703"/>
      <c r="W17" s="703"/>
      <c r="X17" s="703"/>
      <c r="Y17" s="705"/>
    </row>
    <row r="18" spans="1:35" ht="21.9" customHeight="1">
      <c r="A18" s="702"/>
      <c r="B18" s="703"/>
      <c r="C18" s="703"/>
      <c r="D18" s="703"/>
      <c r="E18" s="703"/>
      <c r="F18" s="703"/>
      <c r="G18" s="703"/>
      <c r="H18" s="703"/>
      <c r="I18" s="703"/>
      <c r="J18" s="703"/>
      <c r="K18" s="703"/>
      <c r="L18" s="703"/>
      <c r="M18" s="703"/>
      <c r="N18" s="703"/>
      <c r="O18" s="703"/>
      <c r="P18" s="703"/>
      <c r="Q18" s="703"/>
      <c r="R18" s="703"/>
      <c r="S18" s="703"/>
      <c r="T18" s="703"/>
      <c r="U18" s="703"/>
      <c r="V18" s="703"/>
      <c r="W18" s="703"/>
      <c r="X18" s="703"/>
      <c r="Y18" s="705"/>
    </row>
    <row r="19" spans="1:35" ht="21.9" customHeight="1">
      <c r="A19" s="702"/>
      <c r="B19" s="703"/>
      <c r="C19" s="703"/>
      <c r="D19" s="703"/>
      <c r="E19" s="703"/>
      <c r="F19" s="703"/>
      <c r="G19" s="703"/>
      <c r="H19" s="703"/>
      <c r="I19" s="703"/>
      <c r="J19" s="703"/>
      <c r="K19" s="703"/>
      <c r="L19" s="703"/>
      <c r="M19" s="703"/>
      <c r="N19" s="703"/>
      <c r="O19" s="703"/>
      <c r="P19" s="703"/>
      <c r="Q19" s="703"/>
      <c r="R19" s="703"/>
      <c r="S19" s="703"/>
      <c r="T19" s="703"/>
      <c r="U19" s="703"/>
      <c r="V19" s="703"/>
      <c r="W19" s="703"/>
      <c r="X19" s="703"/>
      <c r="Y19" s="705"/>
    </row>
    <row r="20" spans="1:35" ht="21.9" customHeight="1">
      <c r="A20" s="702"/>
      <c r="B20" s="703"/>
      <c r="C20" s="703"/>
      <c r="D20" s="703"/>
      <c r="E20" s="703"/>
      <c r="F20" s="703"/>
      <c r="G20" s="703"/>
      <c r="H20" s="703"/>
      <c r="I20" s="703"/>
      <c r="J20" s="703"/>
      <c r="K20" s="703"/>
      <c r="L20" s="703"/>
      <c r="M20" s="703"/>
      <c r="N20" s="703"/>
      <c r="O20" s="703"/>
      <c r="P20" s="703"/>
      <c r="Q20" s="703"/>
      <c r="R20" s="703"/>
      <c r="S20" s="703"/>
      <c r="T20" s="703"/>
      <c r="U20" s="703"/>
      <c r="V20" s="703"/>
      <c r="W20" s="703"/>
      <c r="X20" s="703"/>
      <c r="Y20" s="705"/>
    </row>
    <row r="21" spans="1:35" ht="21.9" customHeight="1">
      <c r="A21" s="702"/>
      <c r="B21" s="703"/>
      <c r="C21" s="703"/>
      <c r="D21" s="703"/>
      <c r="E21" s="703"/>
      <c r="F21" s="703"/>
      <c r="G21" s="703"/>
      <c r="H21" s="703"/>
      <c r="I21" s="703"/>
      <c r="J21" s="703"/>
      <c r="K21" s="703"/>
      <c r="L21" s="703"/>
      <c r="M21" s="703"/>
      <c r="N21" s="703"/>
      <c r="O21" s="703"/>
      <c r="P21" s="703"/>
      <c r="Q21" s="703"/>
      <c r="R21" s="703"/>
      <c r="S21" s="703"/>
      <c r="T21" s="703"/>
      <c r="U21" s="703"/>
      <c r="V21" s="703"/>
      <c r="W21" s="703"/>
      <c r="X21" s="703"/>
      <c r="Y21" s="705"/>
    </row>
    <row r="22" spans="1:35" ht="21.9" customHeight="1">
      <c r="A22" s="702"/>
      <c r="B22" s="703"/>
      <c r="C22" s="703"/>
      <c r="D22" s="703"/>
      <c r="E22" s="703"/>
      <c r="F22" s="703"/>
      <c r="G22" s="703"/>
      <c r="H22" s="703"/>
      <c r="I22" s="703"/>
      <c r="J22" s="703"/>
      <c r="K22" s="703"/>
      <c r="L22" s="703"/>
      <c r="M22" s="703"/>
      <c r="N22" s="703"/>
      <c r="O22" s="703"/>
      <c r="P22" s="703"/>
      <c r="Q22" s="703"/>
      <c r="R22" s="703"/>
      <c r="S22" s="703"/>
      <c r="T22" s="703"/>
      <c r="U22" s="703"/>
      <c r="V22" s="703"/>
      <c r="W22" s="703"/>
      <c r="X22" s="703"/>
      <c r="Y22" s="705"/>
    </row>
    <row r="23" spans="1:35" ht="21.9" customHeight="1">
      <c r="A23" s="707" t="s">
        <v>868</v>
      </c>
      <c r="B23" s="708"/>
      <c r="C23" s="708"/>
      <c r="D23" s="709"/>
      <c r="E23" s="710"/>
      <c r="F23" s="710"/>
      <c r="G23" s="709"/>
      <c r="H23" s="710"/>
      <c r="I23" s="710"/>
      <c r="J23" s="710"/>
      <c r="K23" s="710"/>
      <c r="L23" s="709"/>
      <c r="M23" s="708"/>
      <c r="N23" s="708"/>
      <c r="O23" s="710"/>
      <c r="P23" s="711"/>
      <c r="Q23" s="712"/>
      <c r="R23" s="710"/>
      <c r="S23" s="709"/>
      <c r="T23" s="708"/>
      <c r="U23" s="710"/>
      <c r="V23" s="710"/>
      <c r="W23" s="708"/>
      <c r="X23" s="710"/>
      <c r="Y23" s="709"/>
    </row>
    <row r="24" spans="1:35" ht="15.75" customHeight="1">
      <c r="A24" s="683"/>
      <c r="B24" s="680"/>
      <c r="C24" s="680"/>
      <c r="E24" s="714"/>
      <c r="F24" s="714"/>
      <c r="H24" s="714"/>
      <c r="I24" s="714"/>
      <c r="J24" s="714"/>
      <c r="K24" s="714"/>
      <c r="M24" s="680"/>
      <c r="N24" s="680"/>
      <c r="O24" s="714"/>
      <c r="P24" s="718"/>
      <c r="Q24" s="724"/>
      <c r="R24" s="714"/>
      <c r="T24" s="680"/>
      <c r="U24" s="714"/>
      <c r="V24" s="714"/>
      <c r="W24" s="680"/>
      <c r="X24" s="714"/>
      <c r="Y24" s="718" t="s">
        <v>691</v>
      </c>
    </row>
    <row r="25" spans="1:35" ht="16.5" customHeight="1">
      <c r="A25" s="713" t="s">
        <v>310</v>
      </c>
      <c r="B25" s="680"/>
      <c r="C25" s="680"/>
      <c r="F25" s="713" t="s">
        <v>311</v>
      </c>
      <c r="J25" s="680"/>
      <c r="K25" s="680" t="s">
        <v>385</v>
      </c>
      <c r="O25" s="680"/>
      <c r="P25" s="713"/>
      <c r="Q25" s="713" t="s">
        <v>386</v>
      </c>
      <c r="U25" s="713"/>
      <c r="V25" s="680"/>
      <c r="W25" s="680"/>
      <c r="X25" s="680"/>
      <c r="Y25" s="680"/>
    </row>
    <row r="26" spans="1:35" ht="16.5" customHeight="1">
      <c r="J26" s="680"/>
      <c r="K26" s="680" t="s">
        <v>314</v>
      </c>
      <c r="N26" s="680"/>
      <c r="O26" s="680"/>
      <c r="P26" s="680"/>
      <c r="Q26" s="680"/>
      <c r="T26" s="680"/>
      <c r="U26" s="680"/>
      <c r="V26" s="680"/>
      <c r="W26" s="680"/>
      <c r="X26" s="680"/>
      <c r="Y26" s="680"/>
      <c r="Z26" s="680"/>
      <c r="AA26" s="680"/>
      <c r="AB26" s="680"/>
      <c r="AC26" s="680"/>
      <c r="AD26" s="680"/>
      <c r="AE26" s="713"/>
      <c r="AF26" s="680"/>
      <c r="AG26" s="680"/>
      <c r="AH26" s="680"/>
      <c r="AI26" s="680"/>
    </row>
    <row r="27" spans="1:35" ht="16.5" customHeight="1">
      <c r="A27" s="715" t="s">
        <v>870</v>
      </c>
      <c r="B27" s="680"/>
      <c r="C27" s="680"/>
      <c r="D27" s="680"/>
      <c r="E27" s="680"/>
      <c r="F27" s="680"/>
      <c r="G27" s="680"/>
      <c r="H27" s="680"/>
      <c r="I27" s="680"/>
      <c r="J27" s="680"/>
      <c r="K27" s="680"/>
      <c r="L27" s="680"/>
      <c r="M27" s="680"/>
      <c r="N27" s="680"/>
      <c r="O27" s="680"/>
      <c r="P27" s="680"/>
    </row>
    <row r="28" spans="1:35" ht="16.5" customHeight="1">
      <c r="A28" s="715" t="s">
        <v>871</v>
      </c>
      <c r="B28" s="680"/>
      <c r="C28" s="680"/>
      <c r="D28" s="680"/>
      <c r="E28" s="680"/>
      <c r="F28" s="680"/>
      <c r="G28" s="680"/>
      <c r="H28" s="680"/>
      <c r="I28" s="680"/>
      <c r="J28" s="680"/>
      <c r="K28" s="680"/>
      <c r="L28" s="680"/>
      <c r="M28" s="680"/>
      <c r="N28" s="680"/>
      <c r="O28" s="680"/>
      <c r="P28" s="680"/>
    </row>
    <row r="29" spans="1:35" ht="16.5" customHeight="1">
      <c r="A29" s="725"/>
    </row>
    <row r="30" spans="1:35" ht="16.5" customHeight="1">
      <c r="A30" s="725"/>
      <c r="B30" s="726"/>
    </row>
  </sheetData>
  <mergeCells count="15">
    <mergeCell ref="P7:S7"/>
    <mergeCell ref="T7:U7"/>
    <mergeCell ref="V7:Y7"/>
    <mergeCell ref="A7:A8"/>
    <mergeCell ref="B7:B8"/>
    <mergeCell ref="C7:C8"/>
    <mergeCell ref="D7:E7"/>
    <mergeCell ref="F7:I7"/>
    <mergeCell ref="J7:O7"/>
    <mergeCell ref="B6:V6"/>
    <mergeCell ref="U1:V1"/>
    <mergeCell ref="W1:Y1"/>
    <mergeCell ref="U2:V2"/>
    <mergeCell ref="W2:Y2"/>
    <mergeCell ref="A4:Y4"/>
  </mergeCells>
  <phoneticPr fontId="8" type="noConversion"/>
  <hyperlinks>
    <hyperlink ref="Z1" location="預告統計資料發布時間表!A1" display="回發布時間表" xr:uid="{EC3EDF0F-FA2E-408C-9877-5AA90F9E7EAD}"/>
  </hyperlinks>
  <printOptions horizontalCentered="1" verticalCentered="1"/>
  <pageMargins left="0.74803149606299213" right="0.55157480314960605" top="1.2791338582677159" bottom="1.082677165354331" header="0.98385826771653495" footer="0.78740157480314998"/>
  <pageSetup paperSize="0" fitToWidth="0" fitToHeight="0" pageOrder="overThenDown" orientation="landscape" horizontalDpi="0" verticalDpi="0" copies="0"/>
  <headerFooter alignWithMargins="0"/>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20B796-C3D8-47E5-9EDE-ED58E81D1843}">
  <dimension ref="A1:IW43"/>
  <sheetViews>
    <sheetView workbookViewId="0"/>
  </sheetViews>
  <sheetFormatPr defaultColWidth="11.109375" defaultRowHeight="16.5" customHeight="1"/>
  <cols>
    <col min="1" max="1" width="13.21875" style="679" customWidth="1"/>
    <col min="2" max="3" width="9.6640625" style="679" customWidth="1"/>
    <col min="4" max="4" width="7.88671875" style="679" customWidth="1"/>
    <col min="5" max="7" width="9.6640625" style="679" customWidth="1"/>
    <col min="8" max="8" width="7.88671875" style="679" customWidth="1"/>
    <col min="9" max="11" width="9.6640625" style="679" customWidth="1"/>
    <col min="12" max="12" width="7.88671875" style="679" customWidth="1"/>
    <col min="13" max="15" width="9.6640625" style="679" customWidth="1"/>
    <col min="16" max="16" width="9.33203125" style="679" bestFit="1" customWidth="1"/>
    <col min="17" max="17" width="9.6640625" style="679" customWidth="1"/>
    <col min="18" max="257" width="16.77734375" style="679" customWidth="1"/>
    <col min="258" max="1024" width="16.77734375" style="745" customWidth="1"/>
    <col min="1025" max="1025" width="11.109375" style="745" customWidth="1"/>
    <col min="1026" max="16384" width="11.109375" style="745"/>
  </cols>
  <sheetData>
    <row r="1" spans="1:18" ht="16.5" customHeight="1">
      <c r="A1" s="717" t="s">
        <v>276</v>
      </c>
      <c r="B1" s="728"/>
      <c r="C1" s="680"/>
      <c r="M1" s="1561" t="s">
        <v>344</v>
      </c>
      <c r="N1" s="1561"/>
      <c r="O1" s="1568" t="s">
        <v>1167</v>
      </c>
      <c r="P1" s="1568"/>
      <c r="Q1" s="1568"/>
      <c r="R1" s="119" t="s">
        <v>9</v>
      </c>
    </row>
    <row r="2" spans="1:18" ht="16.5" customHeight="1">
      <c r="A2" s="717" t="s">
        <v>844</v>
      </c>
      <c r="B2" s="729" t="s">
        <v>845</v>
      </c>
      <c r="C2" s="730"/>
      <c r="D2" s="731"/>
      <c r="E2" s="731"/>
      <c r="F2" s="731"/>
      <c r="G2" s="731"/>
      <c r="H2" s="731"/>
      <c r="I2" s="731"/>
      <c r="J2" s="731"/>
      <c r="K2" s="731"/>
      <c r="L2" s="732"/>
      <c r="M2" s="1561" t="s">
        <v>846</v>
      </c>
      <c r="N2" s="1561"/>
      <c r="O2" s="1562" t="s">
        <v>902</v>
      </c>
      <c r="P2" s="1562"/>
      <c r="Q2" s="1562"/>
    </row>
    <row r="3" spans="1:18" ht="41.25" customHeight="1">
      <c r="A3" s="1563" t="s">
        <v>1165</v>
      </c>
      <c r="B3" s="1563"/>
      <c r="C3" s="1563"/>
      <c r="D3" s="1563"/>
      <c r="E3" s="1563"/>
      <c r="F3" s="1563"/>
      <c r="G3" s="1563"/>
      <c r="H3" s="1563"/>
      <c r="I3" s="1563"/>
      <c r="J3" s="1563"/>
      <c r="K3" s="1563"/>
      <c r="L3" s="1563"/>
      <c r="M3" s="1563"/>
      <c r="N3" s="1563"/>
      <c r="O3" s="1563"/>
      <c r="P3" s="1563"/>
      <c r="Q3" s="1563"/>
    </row>
    <row r="4" spans="1:18" ht="17.25" customHeight="1">
      <c r="B4" s="683"/>
      <c r="C4" s="683"/>
      <c r="D4" s="683"/>
      <c r="F4" s="683"/>
      <c r="G4" s="1565" t="s">
        <v>1166</v>
      </c>
      <c r="H4" s="1565"/>
      <c r="I4" s="1565"/>
      <c r="J4" s="1565"/>
      <c r="K4" s="683"/>
      <c r="L4" s="683"/>
      <c r="M4" s="683"/>
      <c r="N4" s="683"/>
      <c r="O4" s="683"/>
      <c r="P4" s="1566" t="s">
        <v>903</v>
      </c>
      <c r="Q4" s="1566"/>
    </row>
    <row r="5" spans="1:18" s="683" customFormat="1" ht="15.75" customHeight="1">
      <c r="A5" s="1567" t="s">
        <v>849</v>
      </c>
      <c r="B5" s="1573" t="s">
        <v>904</v>
      </c>
      <c r="C5" s="1573"/>
      <c r="D5" s="1573"/>
      <c r="E5" s="1573"/>
      <c r="F5" s="1573"/>
      <c r="G5" s="1573"/>
      <c r="H5" s="1573"/>
      <c r="I5" s="1573"/>
      <c r="J5" s="1573"/>
      <c r="K5" s="1573"/>
      <c r="L5" s="1573"/>
      <c r="M5" s="1573"/>
      <c r="N5" s="1574" t="s">
        <v>905</v>
      </c>
      <c r="O5" s="1574"/>
      <c r="P5" s="1574"/>
      <c r="Q5" s="1574"/>
    </row>
    <row r="6" spans="1:18" s="683" customFormat="1" ht="15.75" customHeight="1">
      <c r="A6" s="1567"/>
      <c r="B6" s="1575" t="s">
        <v>906</v>
      </c>
      <c r="C6" s="1575"/>
      <c r="D6" s="1575"/>
      <c r="E6" s="1575"/>
      <c r="F6" s="1575" t="s">
        <v>907</v>
      </c>
      <c r="G6" s="1575"/>
      <c r="H6" s="1575"/>
      <c r="I6" s="1575"/>
      <c r="J6" s="1579" t="s">
        <v>908</v>
      </c>
      <c r="K6" s="1579"/>
      <c r="L6" s="1579"/>
      <c r="M6" s="1579"/>
      <c r="N6" s="1574"/>
      <c r="O6" s="1574"/>
      <c r="P6" s="1574"/>
      <c r="Q6" s="1574"/>
    </row>
    <row r="7" spans="1:18" s="683" customFormat="1" ht="15.75" customHeight="1">
      <c r="A7" s="1567"/>
      <c r="B7" s="1568" t="s">
        <v>909</v>
      </c>
      <c r="C7" s="1576" t="s">
        <v>866</v>
      </c>
      <c r="D7" s="734"/>
      <c r="E7" s="1568" t="s">
        <v>867</v>
      </c>
      <c r="F7" s="1568" t="s">
        <v>909</v>
      </c>
      <c r="G7" s="1576" t="s">
        <v>866</v>
      </c>
      <c r="H7" s="734"/>
      <c r="I7" s="1568" t="s">
        <v>867</v>
      </c>
      <c r="J7" s="1568" t="s">
        <v>909</v>
      </c>
      <c r="K7" s="1576" t="s">
        <v>866</v>
      </c>
      <c r="L7" s="734"/>
      <c r="M7" s="1577" t="s">
        <v>867</v>
      </c>
      <c r="N7" s="1578" t="s">
        <v>909</v>
      </c>
      <c r="O7" s="1576" t="s">
        <v>866</v>
      </c>
      <c r="P7" s="734"/>
      <c r="Q7" s="1576" t="s">
        <v>867</v>
      </c>
    </row>
    <row r="8" spans="1:18" s="683" customFormat="1" ht="60" customHeight="1">
      <c r="A8" s="1567"/>
      <c r="B8" s="1568"/>
      <c r="C8" s="1576"/>
      <c r="D8" s="733" t="s">
        <v>910</v>
      </c>
      <c r="E8" s="1568"/>
      <c r="F8" s="1568"/>
      <c r="G8" s="1576"/>
      <c r="H8" s="733" t="s">
        <v>910</v>
      </c>
      <c r="I8" s="1568"/>
      <c r="J8" s="1568"/>
      <c r="K8" s="1576"/>
      <c r="L8" s="733" t="s">
        <v>910</v>
      </c>
      <c r="M8" s="1577"/>
      <c r="N8" s="1578"/>
      <c r="O8" s="1576"/>
      <c r="P8" s="733" t="s">
        <v>910</v>
      </c>
      <c r="Q8" s="1576"/>
    </row>
    <row r="9" spans="1:18" s="680" customFormat="1" ht="15.75" customHeight="1">
      <c r="A9" s="735" t="s">
        <v>911</v>
      </c>
      <c r="B9" s="1025"/>
      <c r="C9" s="1025"/>
      <c r="D9" s="1028"/>
      <c r="E9" s="1025"/>
      <c r="F9" s="1025"/>
      <c r="G9" s="1025"/>
      <c r="H9" s="1028"/>
      <c r="I9" s="1025"/>
      <c r="J9" s="1025"/>
      <c r="K9" s="1025"/>
      <c r="L9" s="1028"/>
      <c r="M9" s="1026"/>
      <c r="N9" s="1027"/>
      <c r="O9" s="1025"/>
      <c r="P9" s="1028"/>
      <c r="Q9" s="1026"/>
    </row>
    <row r="10" spans="1:18" s="680" customFormat="1" ht="15.75" customHeight="1">
      <c r="A10" s="736" t="s">
        <v>705</v>
      </c>
      <c r="B10" s="1025">
        <f>C10+E10</f>
        <v>28</v>
      </c>
      <c r="C10" s="1025">
        <f>G10+K10+O10</f>
        <v>7</v>
      </c>
      <c r="D10" s="1029">
        <f>C10/B10</f>
        <v>0.25</v>
      </c>
      <c r="E10" s="1025">
        <f>I10+M10</f>
        <v>21</v>
      </c>
      <c r="F10" s="1025">
        <f>G10+I10</f>
        <v>21</v>
      </c>
      <c r="G10" s="1025">
        <v>5</v>
      </c>
      <c r="H10" s="1029">
        <f>G10/F10</f>
        <v>0.23809523809523808</v>
      </c>
      <c r="I10" s="1025">
        <v>16</v>
      </c>
      <c r="J10" s="1025">
        <f>K10+M10</f>
        <v>7</v>
      </c>
      <c r="K10" s="1025">
        <v>2</v>
      </c>
      <c r="L10" s="1029">
        <f>K10/J10</f>
        <v>0.2857142857142857</v>
      </c>
      <c r="M10" s="1026">
        <v>5</v>
      </c>
      <c r="N10" s="1027">
        <v>1</v>
      </c>
      <c r="O10" s="1025">
        <v>0</v>
      </c>
      <c r="P10" s="1028">
        <v>0</v>
      </c>
      <c r="Q10" s="1026">
        <v>1</v>
      </c>
    </row>
    <row r="11" spans="1:18" s="680" customFormat="1" ht="15.75" customHeight="1">
      <c r="A11" s="740"/>
      <c r="B11" s="737"/>
      <c r="C11" s="737"/>
      <c r="D11" s="737"/>
      <c r="E11" s="737"/>
      <c r="F11" s="737"/>
      <c r="G11" s="737"/>
      <c r="H11" s="737"/>
      <c r="I11" s="737"/>
      <c r="J11" s="737"/>
      <c r="K11" s="737"/>
      <c r="L11" s="737"/>
      <c r="M11" s="738"/>
      <c r="N11" s="739"/>
      <c r="O11" s="737"/>
      <c r="P11" s="737"/>
      <c r="Q11" s="738"/>
    </row>
    <row r="12" spans="1:18" s="680" customFormat="1" ht="15.75" customHeight="1">
      <c r="A12" s="740"/>
      <c r="B12" s="737"/>
      <c r="C12" s="737"/>
      <c r="D12" s="737"/>
      <c r="E12" s="737"/>
      <c r="F12" s="737"/>
      <c r="G12" s="737"/>
      <c r="H12" s="737"/>
      <c r="I12" s="737"/>
      <c r="J12" s="737"/>
      <c r="K12" s="737"/>
      <c r="L12" s="737"/>
      <c r="M12" s="738"/>
      <c r="N12" s="739"/>
      <c r="O12" s="737"/>
      <c r="P12" s="737"/>
      <c r="Q12" s="738"/>
    </row>
    <row r="13" spans="1:18" s="680" customFormat="1" ht="15.75" customHeight="1">
      <c r="A13" s="740"/>
      <c r="B13" s="737"/>
      <c r="C13" s="737"/>
      <c r="D13" s="737"/>
      <c r="E13" s="737"/>
      <c r="F13" s="737"/>
      <c r="G13" s="737"/>
      <c r="H13" s="737"/>
      <c r="I13" s="737"/>
      <c r="J13" s="737"/>
      <c r="K13" s="737"/>
      <c r="L13" s="737"/>
      <c r="M13" s="738"/>
      <c r="N13" s="739"/>
      <c r="O13" s="737"/>
      <c r="P13" s="737"/>
      <c r="Q13" s="738"/>
    </row>
    <row r="14" spans="1:18" s="680" customFormat="1" ht="15.75" customHeight="1">
      <c r="A14" s="740"/>
      <c r="B14" s="737"/>
      <c r="C14" s="737"/>
      <c r="D14" s="737"/>
      <c r="E14" s="737"/>
      <c r="F14" s="737"/>
      <c r="G14" s="737"/>
      <c r="H14" s="737"/>
      <c r="I14" s="737"/>
      <c r="J14" s="737"/>
      <c r="K14" s="737"/>
      <c r="L14" s="737"/>
      <c r="M14" s="738"/>
      <c r="N14" s="739"/>
      <c r="O14" s="737"/>
      <c r="P14" s="737"/>
      <c r="Q14" s="738"/>
    </row>
    <row r="15" spans="1:18" s="680" customFormat="1" ht="15.75" customHeight="1">
      <c r="A15" s="740"/>
      <c r="B15" s="737"/>
      <c r="C15" s="737"/>
      <c r="D15" s="737"/>
      <c r="E15" s="737"/>
      <c r="F15" s="737"/>
      <c r="G15" s="737"/>
      <c r="H15" s="737"/>
      <c r="I15" s="737"/>
      <c r="J15" s="737"/>
      <c r="K15" s="737"/>
      <c r="L15" s="737"/>
      <c r="M15" s="738"/>
      <c r="N15" s="739"/>
      <c r="O15" s="737"/>
      <c r="P15" s="737"/>
      <c r="Q15" s="738"/>
    </row>
    <row r="16" spans="1:18" s="680" customFormat="1" ht="15.75" customHeight="1">
      <c r="A16" s="740"/>
      <c r="B16" s="737"/>
      <c r="C16" s="737"/>
      <c r="D16" s="737"/>
      <c r="E16" s="737"/>
      <c r="F16" s="737"/>
      <c r="G16" s="737"/>
      <c r="H16" s="737"/>
      <c r="I16" s="737"/>
      <c r="J16" s="737"/>
      <c r="K16" s="737"/>
      <c r="L16" s="737"/>
      <c r="M16" s="738"/>
      <c r="N16" s="739"/>
      <c r="O16" s="737"/>
      <c r="P16" s="737"/>
      <c r="Q16" s="738"/>
    </row>
    <row r="17" spans="1:17" s="680" customFormat="1" ht="15.75" customHeight="1">
      <c r="A17" s="740"/>
      <c r="B17" s="737"/>
      <c r="C17" s="737"/>
      <c r="D17" s="737"/>
      <c r="E17" s="737"/>
      <c r="F17" s="737"/>
      <c r="G17" s="737"/>
      <c r="H17" s="737"/>
      <c r="I17" s="737"/>
      <c r="J17" s="737"/>
      <c r="K17" s="737"/>
      <c r="L17" s="737"/>
      <c r="M17" s="738"/>
      <c r="N17" s="739"/>
      <c r="O17" s="737"/>
      <c r="P17" s="737"/>
      <c r="Q17" s="738"/>
    </row>
    <row r="18" spans="1:17" s="680" customFormat="1" ht="15.75" customHeight="1">
      <c r="A18" s="740"/>
      <c r="B18" s="737"/>
      <c r="C18" s="737"/>
      <c r="D18" s="737"/>
      <c r="E18" s="737"/>
      <c r="F18" s="737"/>
      <c r="G18" s="737"/>
      <c r="H18" s="737"/>
      <c r="I18" s="737"/>
      <c r="J18" s="737"/>
      <c r="K18" s="737"/>
      <c r="L18" s="737"/>
      <c r="M18" s="738"/>
      <c r="N18" s="739"/>
      <c r="O18" s="737"/>
      <c r="P18" s="737"/>
      <c r="Q18" s="738"/>
    </row>
    <row r="19" spans="1:17" s="680" customFormat="1" ht="15.75" customHeight="1">
      <c r="A19" s="740"/>
      <c r="B19" s="737"/>
      <c r="C19" s="737"/>
      <c r="D19" s="737"/>
      <c r="E19" s="737"/>
      <c r="F19" s="737"/>
      <c r="G19" s="737"/>
      <c r="H19" s="737"/>
      <c r="I19" s="737"/>
      <c r="J19" s="737"/>
      <c r="K19" s="737"/>
      <c r="L19" s="737"/>
      <c r="M19" s="738"/>
      <c r="N19" s="739"/>
      <c r="O19" s="737"/>
      <c r="P19" s="737"/>
      <c r="Q19" s="738"/>
    </row>
    <row r="20" spans="1:17" s="680" customFormat="1" ht="15.75" customHeight="1">
      <c r="A20" s="740"/>
      <c r="B20" s="737"/>
      <c r="C20" s="737"/>
      <c r="D20" s="737"/>
      <c r="E20" s="737"/>
      <c r="F20" s="737"/>
      <c r="G20" s="737"/>
      <c r="H20" s="737"/>
      <c r="I20" s="737"/>
      <c r="J20" s="737"/>
      <c r="K20" s="737"/>
      <c r="L20" s="737"/>
      <c r="M20" s="738"/>
      <c r="N20" s="739"/>
      <c r="O20" s="737"/>
      <c r="P20" s="737"/>
      <c r="Q20" s="738"/>
    </row>
    <row r="21" spans="1:17" s="680" customFormat="1" ht="15.75" customHeight="1">
      <c r="A21" s="740"/>
      <c r="B21" s="737"/>
      <c r="C21" s="737"/>
      <c r="D21" s="737"/>
      <c r="E21" s="737"/>
      <c r="F21" s="737"/>
      <c r="G21" s="737"/>
      <c r="H21" s="737"/>
      <c r="I21" s="737"/>
      <c r="J21" s="737"/>
      <c r="K21" s="737"/>
      <c r="L21" s="737"/>
      <c r="M21" s="738"/>
      <c r="N21" s="739"/>
      <c r="O21" s="737"/>
      <c r="P21" s="737"/>
      <c r="Q21" s="738"/>
    </row>
    <row r="22" spans="1:17" s="680" customFormat="1" ht="15.75" customHeight="1">
      <c r="A22" s="740"/>
      <c r="B22" s="737"/>
      <c r="C22" s="737"/>
      <c r="D22" s="737"/>
      <c r="E22" s="737"/>
      <c r="F22" s="737"/>
      <c r="G22" s="737"/>
      <c r="H22" s="737"/>
      <c r="I22" s="737"/>
      <c r="J22" s="737"/>
      <c r="K22" s="737"/>
      <c r="L22" s="737"/>
      <c r="M22" s="738"/>
      <c r="N22" s="739"/>
      <c r="O22" s="737"/>
      <c r="P22" s="737"/>
      <c r="Q22" s="738"/>
    </row>
    <row r="23" spans="1:17" s="680" customFormat="1" ht="15.75" customHeight="1">
      <c r="A23" s="740"/>
      <c r="B23" s="737"/>
      <c r="C23" s="737"/>
      <c r="D23" s="737"/>
      <c r="E23" s="737"/>
      <c r="F23" s="737"/>
      <c r="G23" s="737"/>
      <c r="H23" s="737"/>
      <c r="I23" s="737"/>
      <c r="J23" s="737"/>
      <c r="K23" s="737"/>
      <c r="L23" s="737"/>
      <c r="M23" s="738"/>
      <c r="N23" s="739"/>
      <c r="O23" s="737"/>
      <c r="P23" s="737"/>
      <c r="Q23" s="738"/>
    </row>
    <row r="24" spans="1:17" s="680" customFormat="1" ht="15.75" customHeight="1">
      <c r="A24" s="740"/>
      <c r="B24" s="737"/>
      <c r="C24" s="737"/>
      <c r="D24" s="737"/>
      <c r="E24" s="737"/>
      <c r="F24" s="737"/>
      <c r="G24" s="737"/>
      <c r="H24" s="737"/>
      <c r="I24" s="737"/>
      <c r="J24" s="737"/>
      <c r="K24" s="737"/>
      <c r="L24" s="737"/>
      <c r="M24" s="738"/>
      <c r="N24" s="739"/>
      <c r="O24" s="737"/>
      <c r="P24" s="737"/>
      <c r="Q24" s="738"/>
    </row>
    <row r="25" spans="1:17" s="680" customFormat="1" ht="15.75" customHeight="1">
      <c r="A25" s="740"/>
      <c r="B25" s="737"/>
      <c r="C25" s="737"/>
      <c r="D25" s="737"/>
      <c r="E25" s="737"/>
      <c r="F25" s="737"/>
      <c r="G25" s="737"/>
      <c r="H25" s="737"/>
      <c r="I25" s="737"/>
      <c r="J25" s="737"/>
      <c r="K25" s="737"/>
      <c r="L25" s="737"/>
      <c r="M25" s="738"/>
      <c r="N25" s="739"/>
      <c r="O25" s="737"/>
      <c r="P25" s="737"/>
      <c r="Q25" s="738"/>
    </row>
    <row r="26" spans="1:17" s="680" customFormat="1" ht="15.75" customHeight="1">
      <c r="A26" s="740"/>
      <c r="B26" s="737"/>
      <c r="C26" s="737"/>
      <c r="D26" s="737"/>
      <c r="E26" s="737"/>
      <c r="F26" s="737"/>
      <c r="G26" s="737"/>
      <c r="H26" s="737"/>
      <c r="I26" s="737"/>
      <c r="J26" s="737"/>
      <c r="K26" s="737"/>
      <c r="L26" s="737"/>
      <c r="M26" s="738"/>
      <c r="N26" s="739"/>
      <c r="O26" s="737"/>
      <c r="P26" s="737"/>
      <c r="Q26" s="738"/>
    </row>
    <row r="27" spans="1:17" s="680" customFormat="1" ht="15.75" customHeight="1">
      <c r="A27" s="740"/>
      <c r="B27" s="737"/>
      <c r="C27" s="737"/>
      <c r="D27" s="737"/>
      <c r="E27" s="737"/>
      <c r="F27" s="737"/>
      <c r="G27" s="737"/>
      <c r="H27" s="737"/>
      <c r="I27" s="737"/>
      <c r="J27" s="737"/>
      <c r="K27" s="737"/>
      <c r="L27" s="737"/>
      <c r="M27" s="738"/>
      <c r="N27" s="739"/>
      <c r="O27" s="737"/>
      <c r="P27" s="737"/>
      <c r="Q27" s="738"/>
    </row>
    <row r="28" spans="1:17" s="680" customFormat="1" ht="15.75" customHeight="1">
      <c r="A28" s="740"/>
      <c r="B28" s="737"/>
      <c r="C28" s="737"/>
      <c r="D28" s="737"/>
      <c r="E28" s="737"/>
      <c r="F28" s="737"/>
      <c r="G28" s="737"/>
      <c r="H28" s="737"/>
      <c r="I28" s="737"/>
      <c r="J28" s="737"/>
      <c r="K28" s="737"/>
      <c r="L28" s="737"/>
      <c r="M28" s="738"/>
      <c r="N28" s="739"/>
      <c r="O28" s="737"/>
      <c r="P28" s="737"/>
      <c r="Q28" s="738"/>
    </row>
    <row r="29" spans="1:17" s="680" customFormat="1" ht="15.75" customHeight="1">
      <c r="A29" s="740"/>
      <c r="B29" s="737"/>
      <c r="C29" s="737"/>
      <c r="D29" s="737"/>
      <c r="E29" s="737"/>
      <c r="F29" s="737"/>
      <c r="G29" s="737"/>
      <c r="H29" s="737"/>
      <c r="I29" s="737"/>
      <c r="J29" s="737"/>
      <c r="K29" s="737"/>
      <c r="L29" s="737"/>
      <c r="M29" s="738"/>
      <c r="N29" s="739"/>
      <c r="O29" s="737"/>
      <c r="P29" s="737"/>
      <c r="Q29" s="738"/>
    </row>
    <row r="30" spans="1:17" s="680" customFormat="1" ht="15.75" customHeight="1">
      <c r="A30" s="740"/>
      <c r="B30" s="737"/>
      <c r="C30" s="737"/>
      <c r="D30" s="737"/>
      <c r="E30" s="737"/>
      <c r="F30" s="737"/>
      <c r="G30" s="737"/>
      <c r="H30" s="737"/>
      <c r="I30" s="737"/>
      <c r="J30" s="737"/>
      <c r="K30" s="737"/>
      <c r="L30" s="737"/>
      <c r="M30" s="738"/>
      <c r="N30" s="739"/>
      <c r="O30" s="737"/>
      <c r="P30" s="737"/>
      <c r="Q30" s="738"/>
    </row>
    <row r="31" spans="1:17" s="680" customFormat="1" ht="15.75" customHeight="1">
      <c r="A31" s="740"/>
      <c r="B31" s="737"/>
      <c r="C31" s="737"/>
      <c r="D31" s="737"/>
      <c r="E31" s="737"/>
      <c r="F31" s="737"/>
      <c r="G31" s="737"/>
      <c r="H31" s="737"/>
      <c r="I31" s="737"/>
      <c r="J31" s="737"/>
      <c r="K31" s="737"/>
      <c r="L31" s="737"/>
      <c r="M31" s="738"/>
      <c r="N31" s="739"/>
      <c r="O31" s="737"/>
      <c r="P31" s="737"/>
      <c r="Q31" s="738"/>
    </row>
    <row r="32" spans="1:17" s="680" customFormat="1" ht="15.75" customHeight="1">
      <c r="A32" s="736"/>
      <c r="B32" s="737"/>
      <c r="C32" s="737"/>
      <c r="D32" s="737"/>
      <c r="E32" s="737"/>
      <c r="F32" s="737"/>
      <c r="G32" s="737"/>
      <c r="H32" s="737"/>
      <c r="I32" s="737"/>
      <c r="J32" s="737"/>
      <c r="K32" s="737"/>
      <c r="L32" s="737"/>
      <c r="M32" s="738"/>
      <c r="N32" s="739"/>
      <c r="O32" s="737"/>
      <c r="P32" s="737"/>
      <c r="Q32" s="738"/>
    </row>
    <row r="33" spans="1:17" s="680" customFormat="1" ht="15.75" customHeight="1">
      <c r="A33" s="736"/>
      <c r="B33" s="737"/>
      <c r="C33" s="737"/>
      <c r="D33" s="737"/>
      <c r="E33" s="737"/>
      <c r="F33" s="737"/>
      <c r="G33" s="737"/>
      <c r="H33" s="737"/>
      <c r="I33" s="737"/>
      <c r="J33" s="737"/>
      <c r="K33" s="737"/>
      <c r="L33" s="737"/>
      <c r="M33" s="738"/>
      <c r="N33" s="739"/>
      <c r="O33" s="737"/>
      <c r="P33" s="737"/>
      <c r="Q33" s="738"/>
    </row>
    <row r="34" spans="1:17" s="680" customFormat="1" ht="15.75" customHeight="1">
      <c r="A34" s="736"/>
      <c r="B34" s="737"/>
      <c r="C34" s="737"/>
      <c r="D34" s="737"/>
      <c r="E34" s="737"/>
      <c r="F34" s="737"/>
      <c r="G34" s="737"/>
      <c r="H34" s="737"/>
      <c r="I34" s="737"/>
      <c r="J34" s="737"/>
      <c r="K34" s="737"/>
      <c r="L34" s="737"/>
      <c r="M34" s="738"/>
      <c r="N34" s="739"/>
      <c r="O34" s="737"/>
      <c r="P34" s="737"/>
      <c r="Q34" s="738"/>
    </row>
    <row r="35" spans="1:17" s="680" customFormat="1" ht="15.75" customHeight="1">
      <c r="A35" s="740"/>
      <c r="B35" s="737"/>
      <c r="C35" s="737"/>
      <c r="D35" s="737"/>
      <c r="E35" s="737"/>
      <c r="F35" s="737"/>
      <c r="G35" s="737"/>
      <c r="H35" s="737"/>
      <c r="I35" s="737"/>
      <c r="J35" s="737"/>
      <c r="K35" s="737"/>
      <c r="L35" s="737"/>
      <c r="M35" s="738"/>
      <c r="N35" s="739"/>
      <c r="O35" s="737"/>
      <c r="P35" s="737"/>
      <c r="Q35" s="738"/>
    </row>
    <row r="36" spans="1:17" s="680" customFormat="1" ht="15.75" customHeight="1">
      <c r="A36" s="740"/>
      <c r="B36" s="737"/>
      <c r="C36" s="737"/>
      <c r="D36" s="737"/>
      <c r="E36" s="737"/>
      <c r="F36" s="737"/>
      <c r="G36" s="737"/>
      <c r="H36" s="737"/>
      <c r="I36" s="737"/>
      <c r="J36" s="737"/>
      <c r="K36" s="737"/>
      <c r="L36" s="737"/>
      <c r="M36" s="738"/>
      <c r="N36" s="739"/>
      <c r="O36" s="737"/>
      <c r="P36" s="737"/>
      <c r="Q36" s="738"/>
    </row>
    <row r="37" spans="1:17" ht="20.100000000000001" customHeight="1">
      <c r="A37" s="707" t="s">
        <v>868</v>
      </c>
      <c r="B37" s="708"/>
      <c r="C37" s="708"/>
      <c r="D37" s="709"/>
      <c r="E37" s="710"/>
      <c r="F37" s="710"/>
      <c r="G37" s="709"/>
      <c r="H37" s="710"/>
      <c r="I37" s="710"/>
      <c r="J37" s="709"/>
      <c r="K37" s="708"/>
      <c r="L37" s="708"/>
      <c r="M37" s="710"/>
      <c r="N37" s="711"/>
      <c r="O37" s="709"/>
      <c r="P37" s="709"/>
      <c r="Q37" s="709"/>
    </row>
    <row r="38" spans="1:17" ht="15" customHeight="1">
      <c r="A38" s="683"/>
      <c r="B38" s="680"/>
      <c r="C38" s="680"/>
      <c r="E38" s="714"/>
      <c r="F38" s="714"/>
      <c r="H38" s="714"/>
      <c r="I38" s="714"/>
      <c r="K38" s="680"/>
      <c r="L38" s="680"/>
      <c r="M38" s="714"/>
      <c r="N38" s="718"/>
      <c r="Q38" s="718" t="s">
        <v>691</v>
      </c>
    </row>
    <row r="39" spans="1:17" ht="16.5" customHeight="1">
      <c r="A39" s="713" t="s">
        <v>310</v>
      </c>
      <c r="B39" s="680"/>
      <c r="C39" s="680"/>
      <c r="D39" s="714" t="s">
        <v>311</v>
      </c>
      <c r="F39" s="680"/>
      <c r="H39" s="680" t="s">
        <v>385</v>
      </c>
      <c r="I39" s="680"/>
      <c r="K39" s="680"/>
      <c r="L39" s="714" t="s">
        <v>386</v>
      </c>
      <c r="O39" s="680"/>
    </row>
    <row r="40" spans="1:17" ht="16.5" customHeight="1">
      <c r="F40" s="680"/>
      <c r="H40" s="680" t="s">
        <v>314</v>
      </c>
      <c r="I40" s="680"/>
      <c r="J40" s="713"/>
      <c r="K40" s="680"/>
      <c r="M40" s="680"/>
      <c r="O40" s="680"/>
    </row>
    <row r="41" spans="1:17" ht="16.5" customHeight="1">
      <c r="A41" s="741" t="s">
        <v>912</v>
      </c>
      <c r="B41" s="742"/>
      <c r="C41" s="742"/>
      <c r="D41" s="742"/>
      <c r="E41" s="742"/>
      <c r="F41" s="742"/>
      <c r="G41" s="742"/>
      <c r="H41" s="742"/>
      <c r="I41" s="742"/>
      <c r="J41" s="742"/>
      <c r="K41" s="742"/>
      <c r="L41" s="742"/>
      <c r="M41" s="742"/>
      <c r="N41" s="743"/>
      <c r="O41" s="743"/>
      <c r="P41" s="743"/>
      <c r="Q41" s="743"/>
    </row>
    <row r="42" spans="1:17" ht="16.5" customHeight="1">
      <c r="A42" s="744" t="s">
        <v>913</v>
      </c>
    </row>
    <row r="43" spans="1:17" ht="16.5" customHeight="1">
      <c r="A43" s="744" t="s">
        <v>1174</v>
      </c>
    </row>
  </sheetData>
  <mergeCells count="25">
    <mergeCell ref="J6:M6"/>
    <mergeCell ref="K7:K8"/>
    <mergeCell ref="E7:E8"/>
    <mergeCell ref="O7:O8"/>
    <mergeCell ref="Q7:Q8"/>
    <mergeCell ref="G7:G8"/>
    <mergeCell ref="I7:I8"/>
    <mergeCell ref="M7:M8"/>
    <mergeCell ref="N7:N8"/>
    <mergeCell ref="F7:F8"/>
    <mergeCell ref="J7:J8"/>
    <mergeCell ref="G4:J4"/>
    <mergeCell ref="P4:Q4"/>
    <mergeCell ref="M1:N1"/>
    <mergeCell ref="O1:Q1"/>
    <mergeCell ref="M2:N2"/>
    <mergeCell ref="O2:Q2"/>
    <mergeCell ref="A3:Q3"/>
    <mergeCell ref="A5:A8"/>
    <mergeCell ref="B5:M5"/>
    <mergeCell ref="N5:Q6"/>
    <mergeCell ref="B6:E6"/>
    <mergeCell ref="F6:I6"/>
    <mergeCell ref="B7:B8"/>
    <mergeCell ref="C7:C8"/>
  </mergeCells>
  <phoneticPr fontId="8" type="noConversion"/>
  <hyperlinks>
    <hyperlink ref="R1" location="預告統計資料發布時間表!A1" display="回發布時間表" xr:uid="{49CDE037-6C93-4992-B2EA-0D308DDD4279}"/>
  </hyperlinks>
  <printOptions horizontalCentered="1" verticalCentered="1"/>
  <pageMargins left="0.55157480314960605" right="0.511811023622047" top="1.082677165354331" bottom="0.88543307086614198" header="0.78740157480314998" footer="0.59015748031496096"/>
  <pageSetup paperSize="0" scale="87" fitToWidth="0" fitToHeight="0" pageOrder="overThenDown" orientation="landscape" horizontalDpi="0" verticalDpi="0" copies="0"/>
  <headerFooter alignWithMargins="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4166D0-4E53-4D35-927D-BD9841E36059}">
  <dimension ref="A1:M135"/>
  <sheetViews>
    <sheetView showGridLines="0" topLeftCell="A34" zoomScaleNormal="100" workbookViewId="0">
      <pane xSplit="5" topLeftCell="F1" activePane="topRight" state="frozen"/>
      <selection activeCell="AJ20" sqref="AJ20:AO20"/>
      <selection pane="topRight" activeCell="J37" sqref="J37"/>
    </sheetView>
  </sheetViews>
  <sheetFormatPr defaultColWidth="9" defaultRowHeight="16.2"/>
  <cols>
    <col min="1" max="3" width="3" style="5" customWidth="1"/>
    <col min="4" max="4" width="17.44140625" style="5" customWidth="1"/>
    <col min="5" max="5" width="17.33203125" style="5" customWidth="1"/>
    <col min="6" max="6" width="18" style="51" customWidth="1"/>
    <col min="7" max="7" width="22.109375" style="51" customWidth="1"/>
    <col min="8" max="8" width="18" style="51" customWidth="1"/>
    <col min="9" max="9" width="22.109375" style="51" customWidth="1"/>
    <col min="10" max="10" width="17.88671875" style="51" customWidth="1"/>
    <col min="11" max="11" width="26.109375" style="51" customWidth="1"/>
    <col min="12" max="256" width="9" style="5"/>
    <col min="257" max="259" width="3" style="5" customWidth="1"/>
    <col min="260" max="260" width="17.44140625" style="5" customWidth="1"/>
    <col min="261" max="261" width="17.33203125" style="5" customWidth="1"/>
    <col min="262" max="262" width="18" style="5" customWidth="1"/>
    <col min="263" max="263" width="22.109375" style="5" customWidth="1"/>
    <col min="264" max="264" width="18" style="5" customWidth="1"/>
    <col min="265" max="265" width="22.109375" style="5" customWidth="1"/>
    <col min="266" max="266" width="17.88671875" style="5" customWidth="1"/>
    <col min="267" max="267" width="26.109375" style="5" customWidth="1"/>
    <col min="268" max="512" width="9" style="5"/>
    <col min="513" max="515" width="3" style="5" customWidth="1"/>
    <col min="516" max="516" width="17.44140625" style="5" customWidth="1"/>
    <col min="517" max="517" width="17.33203125" style="5" customWidth="1"/>
    <col min="518" max="518" width="18" style="5" customWidth="1"/>
    <col min="519" max="519" width="22.109375" style="5" customWidth="1"/>
    <col min="520" max="520" width="18" style="5" customWidth="1"/>
    <col min="521" max="521" width="22.109375" style="5" customWidth="1"/>
    <col min="522" max="522" width="17.88671875" style="5" customWidth="1"/>
    <col min="523" max="523" width="26.109375" style="5" customWidth="1"/>
    <col min="524" max="768" width="9" style="5"/>
    <col min="769" max="771" width="3" style="5" customWidth="1"/>
    <col min="772" max="772" width="17.44140625" style="5" customWidth="1"/>
    <col min="773" max="773" width="17.33203125" style="5" customWidth="1"/>
    <col min="774" max="774" width="18" style="5" customWidth="1"/>
    <col min="775" max="775" width="22.109375" style="5" customWidth="1"/>
    <col min="776" max="776" width="18" style="5" customWidth="1"/>
    <col min="777" max="777" width="22.109375" style="5" customWidth="1"/>
    <col min="778" max="778" width="17.88671875" style="5" customWidth="1"/>
    <col min="779" max="779" width="26.109375" style="5" customWidth="1"/>
    <col min="780" max="1024" width="9" style="5"/>
    <col min="1025" max="1027" width="3" style="5" customWidth="1"/>
    <col min="1028" max="1028" width="17.44140625" style="5" customWidth="1"/>
    <col min="1029" max="1029" width="17.33203125" style="5" customWidth="1"/>
    <col min="1030" max="1030" width="18" style="5" customWidth="1"/>
    <col min="1031" max="1031" width="22.109375" style="5" customWidth="1"/>
    <col min="1032" max="1032" width="18" style="5" customWidth="1"/>
    <col min="1033" max="1033" width="22.109375" style="5" customWidth="1"/>
    <col min="1034" max="1034" width="17.88671875" style="5" customWidth="1"/>
    <col min="1035" max="1035" width="26.109375" style="5" customWidth="1"/>
    <col min="1036" max="1280" width="9" style="5"/>
    <col min="1281" max="1283" width="3" style="5" customWidth="1"/>
    <col min="1284" max="1284" width="17.44140625" style="5" customWidth="1"/>
    <col min="1285" max="1285" width="17.33203125" style="5" customWidth="1"/>
    <col min="1286" max="1286" width="18" style="5" customWidth="1"/>
    <col min="1287" max="1287" width="22.109375" style="5" customWidth="1"/>
    <col min="1288" max="1288" width="18" style="5" customWidth="1"/>
    <col min="1289" max="1289" width="22.109375" style="5" customWidth="1"/>
    <col min="1290" max="1290" width="17.88671875" style="5" customWidth="1"/>
    <col min="1291" max="1291" width="26.109375" style="5" customWidth="1"/>
    <col min="1292" max="1536" width="9" style="5"/>
    <col min="1537" max="1539" width="3" style="5" customWidth="1"/>
    <col min="1540" max="1540" width="17.44140625" style="5" customWidth="1"/>
    <col min="1541" max="1541" width="17.33203125" style="5" customWidth="1"/>
    <col min="1542" max="1542" width="18" style="5" customWidth="1"/>
    <col min="1543" max="1543" width="22.109375" style="5" customWidth="1"/>
    <col min="1544" max="1544" width="18" style="5" customWidth="1"/>
    <col min="1545" max="1545" width="22.109375" style="5" customWidth="1"/>
    <col min="1546" max="1546" width="17.88671875" style="5" customWidth="1"/>
    <col min="1547" max="1547" width="26.109375" style="5" customWidth="1"/>
    <col min="1548" max="1792" width="9" style="5"/>
    <col min="1793" max="1795" width="3" style="5" customWidth="1"/>
    <col min="1796" max="1796" width="17.44140625" style="5" customWidth="1"/>
    <col min="1797" max="1797" width="17.33203125" style="5" customWidth="1"/>
    <col min="1798" max="1798" width="18" style="5" customWidth="1"/>
    <col min="1799" max="1799" width="22.109375" style="5" customWidth="1"/>
    <col min="1800" max="1800" width="18" style="5" customWidth="1"/>
    <col min="1801" max="1801" width="22.109375" style="5" customWidth="1"/>
    <col min="1802" max="1802" width="17.88671875" style="5" customWidth="1"/>
    <col min="1803" max="1803" width="26.109375" style="5" customWidth="1"/>
    <col min="1804" max="2048" width="9" style="5"/>
    <col min="2049" max="2051" width="3" style="5" customWidth="1"/>
    <col min="2052" max="2052" width="17.44140625" style="5" customWidth="1"/>
    <col min="2053" max="2053" width="17.33203125" style="5" customWidth="1"/>
    <col min="2054" max="2054" width="18" style="5" customWidth="1"/>
    <col min="2055" max="2055" width="22.109375" style="5" customWidth="1"/>
    <col min="2056" max="2056" width="18" style="5" customWidth="1"/>
    <col min="2057" max="2057" width="22.109375" style="5" customWidth="1"/>
    <col min="2058" max="2058" width="17.88671875" style="5" customWidth="1"/>
    <col min="2059" max="2059" width="26.109375" style="5" customWidth="1"/>
    <col min="2060" max="2304" width="9" style="5"/>
    <col min="2305" max="2307" width="3" style="5" customWidth="1"/>
    <col min="2308" max="2308" width="17.44140625" style="5" customWidth="1"/>
    <col min="2309" max="2309" width="17.33203125" style="5" customWidth="1"/>
    <col min="2310" max="2310" width="18" style="5" customWidth="1"/>
    <col min="2311" max="2311" width="22.109375" style="5" customWidth="1"/>
    <col min="2312" max="2312" width="18" style="5" customWidth="1"/>
    <col min="2313" max="2313" width="22.109375" style="5" customWidth="1"/>
    <col min="2314" max="2314" width="17.88671875" style="5" customWidth="1"/>
    <col min="2315" max="2315" width="26.109375" style="5" customWidth="1"/>
    <col min="2316" max="2560" width="9" style="5"/>
    <col min="2561" max="2563" width="3" style="5" customWidth="1"/>
    <col min="2564" max="2564" width="17.44140625" style="5" customWidth="1"/>
    <col min="2565" max="2565" width="17.33203125" style="5" customWidth="1"/>
    <col min="2566" max="2566" width="18" style="5" customWidth="1"/>
    <col min="2567" max="2567" width="22.109375" style="5" customWidth="1"/>
    <col min="2568" max="2568" width="18" style="5" customWidth="1"/>
    <col min="2569" max="2569" width="22.109375" style="5" customWidth="1"/>
    <col min="2570" max="2570" width="17.88671875" style="5" customWidth="1"/>
    <col min="2571" max="2571" width="26.109375" style="5" customWidth="1"/>
    <col min="2572" max="2816" width="9" style="5"/>
    <col min="2817" max="2819" width="3" style="5" customWidth="1"/>
    <col min="2820" max="2820" width="17.44140625" style="5" customWidth="1"/>
    <col min="2821" max="2821" width="17.33203125" style="5" customWidth="1"/>
    <col min="2822" max="2822" width="18" style="5" customWidth="1"/>
    <col min="2823" max="2823" width="22.109375" style="5" customWidth="1"/>
    <col min="2824" max="2824" width="18" style="5" customWidth="1"/>
    <col min="2825" max="2825" width="22.109375" style="5" customWidth="1"/>
    <col min="2826" max="2826" width="17.88671875" style="5" customWidth="1"/>
    <col min="2827" max="2827" width="26.109375" style="5" customWidth="1"/>
    <col min="2828" max="3072" width="9" style="5"/>
    <col min="3073" max="3075" width="3" style="5" customWidth="1"/>
    <col min="3076" max="3076" width="17.44140625" style="5" customWidth="1"/>
    <col min="3077" max="3077" width="17.33203125" style="5" customWidth="1"/>
    <col min="3078" max="3078" width="18" style="5" customWidth="1"/>
    <col min="3079" max="3079" width="22.109375" style="5" customWidth="1"/>
    <col min="3080" max="3080" width="18" style="5" customWidth="1"/>
    <col min="3081" max="3081" width="22.109375" style="5" customWidth="1"/>
    <col min="3082" max="3082" width="17.88671875" style="5" customWidth="1"/>
    <col min="3083" max="3083" width="26.109375" style="5" customWidth="1"/>
    <col min="3084" max="3328" width="9" style="5"/>
    <col min="3329" max="3331" width="3" style="5" customWidth="1"/>
    <col min="3332" max="3332" width="17.44140625" style="5" customWidth="1"/>
    <col min="3333" max="3333" width="17.33203125" style="5" customWidth="1"/>
    <col min="3334" max="3334" width="18" style="5" customWidth="1"/>
    <col min="3335" max="3335" width="22.109375" style="5" customWidth="1"/>
    <col min="3336" max="3336" width="18" style="5" customWidth="1"/>
    <col min="3337" max="3337" width="22.109375" style="5" customWidth="1"/>
    <col min="3338" max="3338" width="17.88671875" style="5" customWidth="1"/>
    <col min="3339" max="3339" width="26.109375" style="5" customWidth="1"/>
    <col min="3340" max="3584" width="9" style="5"/>
    <col min="3585" max="3587" width="3" style="5" customWidth="1"/>
    <col min="3588" max="3588" width="17.44140625" style="5" customWidth="1"/>
    <col min="3589" max="3589" width="17.33203125" style="5" customWidth="1"/>
    <col min="3590" max="3590" width="18" style="5" customWidth="1"/>
    <col min="3591" max="3591" width="22.109375" style="5" customWidth="1"/>
    <col min="3592" max="3592" width="18" style="5" customWidth="1"/>
    <col min="3593" max="3593" width="22.109375" style="5" customWidth="1"/>
    <col min="3594" max="3594" width="17.88671875" style="5" customWidth="1"/>
    <col min="3595" max="3595" width="26.109375" style="5" customWidth="1"/>
    <col min="3596" max="3840" width="9" style="5"/>
    <col min="3841" max="3843" width="3" style="5" customWidth="1"/>
    <col min="3844" max="3844" width="17.44140625" style="5" customWidth="1"/>
    <col min="3845" max="3845" width="17.33203125" style="5" customWidth="1"/>
    <col min="3846" max="3846" width="18" style="5" customWidth="1"/>
    <col min="3847" max="3847" width="22.109375" style="5" customWidth="1"/>
    <col min="3848" max="3848" width="18" style="5" customWidth="1"/>
    <col min="3849" max="3849" width="22.109375" style="5" customWidth="1"/>
    <col min="3850" max="3850" width="17.88671875" style="5" customWidth="1"/>
    <col min="3851" max="3851" width="26.109375" style="5" customWidth="1"/>
    <col min="3852" max="4096" width="9" style="5"/>
    <col min="4097" max="4099" width="3" style="5" customWidth="1"/>
    <col min="4100" max="4100" width="17.44140625" style="5" customWidth="1"/>
    <col min="4101" max="4101" width="17.33203125" style="5" customWidth="1"/>
    <col min="4102" max="4102" width="18" style="5" customWidth="1"/>
    <col min="4103" max="4103" width="22.109375" style="5" customWidth="1"/>
    <col min="4104" max="4104" width="18" style="5" customWidth="1"/>
    <col min="4105" max="4105" width="22.109375" style="5" customWidth="1"/>
    <col min="4106" max="4106" width="17.88671875" style="5" customWidth="1"/>
    <col min="4107" max="4107" width="26.109375" style="5" customWidth="1"/>
    <col min="4108" max="4352" width="9" style="5"/>
    <col min="4353" max="4355" width="3" style="5" customWidth="1"/>
    <col min="4356" max="4356" width="17.44140625" style="5" customWidth="1"/>
    <col min="4357" max="4357" width="17.33203125" style="5" customWidth="1"/>
    <col min="4358" max="4358" width="18" style="5" customWidth="1"/>
    <col min="4359" max="4359" width="22.109375" style="5" customWidth="1"/>
    <col min="4360" max="4360" width="18" style="5" customWidth="1"/>
    <col min="4361" max="4361" width="22.109375" style="5" customWidth="1"/>
    <col min="4362" max="4362" width="17.88671875" style="5" customWidth="1"/>
    <col min="4363" max="4363" width="26.109375" style="5" customWidth="1"/>
    <col min="4364" max="4608" width="9" style="5"/>
    <col min="4609" max="4611" width="3" style="5" customWidth="1"/>
    <col min="4612" max="4612" width="17.44140625" style="5" customWidth="1"/>
    <col min="4613" max="4613" width="17.33203125" style="5" customWidth="1"/>
    <col min="4614" max="4614" width="18" style="5" customWidth="1"/>
    <col min="4615" max="4615" width="22.109375" style="5" customWidth="1"/>
    <col min="4616" max="4616" width="18" style="5" customWidth="1"/>
    <col min="4617" max="4617" width="22.109375" style="5" customWidth="1"/>
    <col min="4618" max="4618" width="17.88671875" style="5" customWidth="1"/>
    <col min="4619" max="4619" width="26.109375" style="5" customWidth="1"/>
    <col min="4620" max="4864" width="9" style="5"/>
    <col min="4865" max="4867" width="3" style="5" customWidth="1"/>
    <col min="4868" max="4868" width="17.44140625" style="5" customWidth="1"/>
    <col min="4869" max="4869" width="17.33203125" style="5" customWidth="1"/>
    <col min="4870" max="4870" width="18" style="5" customWidth="1"/>
    <col min="4871" max="4871" width="22.109375" style="5" customWidth="1"/>
    <col min="4872" max="4872" width="18" style="5" customWidth="1"/>
    <col min="4873" max="4873" width="22.109375" style="5" customWidth="1"/>
    <col min="4874" max="4874" width="17.88671875" style="5" customWidth="1"/>
    <col min="4875" max="4875" width="26.109375" style="5" customWidth="1"/>
    <col min="4876" max="5120" width="9" style="5"/>
    <col min="5121" max="5123" width="3" style="5" customWidth="1"/>
    <col min="5124" max="5124" width="17.44140625" style="5" customWidth="1"/>
    <col min="5125" max="5125" width="17.33203125" style="5" customWidth="1"/>
    <col min="5126" max="5126" width="18" style="5" customWidth="1"/>
    <col min="5127" max="5127" width="22.109375" style="5" customWidth="1"/>
    <col min="5128" max="5128" width="18" style="5" customWidth="1"/>
    <col min="5129" max="5129" width="22.109375" style="5" customWidth="1"/>
    <col min="5130" max="5130" width="17.88671875" style="5" customWidth="1"/>
    <col min="5131" max="5131" width="26.109375" style="5" customWidth="1"/>
    <col min="5132" max="5376" width="9" style="5"/>
    <col min="5377" max="5379" width="3" style="5" customWidth="1"/>
    <col min="5380" max="5380" width="17.44140625" style="5" customWidth="1"/>
    <col min="5381" max="5381" width="17.33203125" style="5" customWidth="1"/>
    <col min="5382" max="5382" width="18" style="5" customWidth="1"/>
    <col min="5383" max="5383" width="22.109375" style="5" customWidth="1"/>
    <col min="5384" max="5384" width="18" style="5" customWidth="1"/>
    <col min="5385" max="5385" width="22.109375" style="5" customWidth="1"/>
    <col min="5386" max="5386" width="17.88671875" style="5" customWidth="1"/>
    <col min="5387" max="5387" width="26.109375" style="5" customWidth="1"/>
    <col min="5388" max="5632" width="9" style="5"/>
    <col min="5633" max="5635" width="3" style="5" customWidth="1"/>
    <col min="5636" max="5636" width="17.44140625" style="5" customWidth="1"/>
    <col min="5637" max="5637" width="17.33203125" style="5" customWidth="1"/>
    <col min="5638" max="5638" width="18" style="5" customWidth="1"/>
    <col min="5639" max="5639" width="22.109375" style="5" customWidth="1"/>
    <col min="5640" max="5640" width="18" style="5" customWidth="1"/>
    <col min="5641" max="5641" width="22.109375" style="5" customWidth="1"/>
    <col min="5642" max="5642" width="17.88671875" style="5" customWidth="1"/>
    <col min="5643" max="5643" width="26.109375" style="5" customWidth="1"/>
    <col min="5644" max="5888" width="9" style="5"/>
    <col min="5889" max="5891" width="3" style="5" customWidth="1"/>
    <col min="5892" max="5892" width="17.44140625" style="5" customWidth="1"/>
    <col min="5893" max="5893" width="17.33203125" style="5" customWidth="1"/>
    <col min="5894" max="5894" width="18" style="5" customWidth="1"/>
    <col min="5895" max="5895" width="22.109375" style="5" customWidth="1"/>
    <col min="5896" max="5896" width="18" style="5" customWidth="1"/>
    <col min="5897" max="5897" width="22.109375" style="5" customWidth="1"/>
    <col min="5898" max="5898" width="17.88671875" style="5" customWidth="1"/>
    <col min="5899" max="5899" width="26.109375" style="5" customWidth="1"/>
    <col min="5900" max="6144" width="9" style="5"/>
    <col min="6145" max="6147" width="3" style="5" customWidth="1"/>
    <col min="6148" max="6148" width="17.44140625" style="5" customWidth="1"/>
    <col min="6149" max="6149" width="17.33203125" style="5" customWidth="1"/>
    <col min="6150" max="6150" width="18" style="5" customWidth="1"/>
    <col min="6151" max="6151" width="22.109375" style="5" customWidth="1"/>
    <col min="6152" max="6152" width="18" style="5" customWidth="1"/>
    <col min="6153" max="6153" width="22.109375" style="5" customWidth="1"/>
    <col min="6154" max="6154" width="17.88671875" style="5" customWidth="1"/>
    <col min="6155" max="6155" width="26.109375" style="5" customWidth="1"/>
    <col min="6156" max="6400" width="9" style="5"/>
    <col min="6401" max="6403" width="3" style="5" customWidth="1"/>
    <col min="6404" max="6404" width="17.44140625" style="5" customWidth="1"/>
    <col min="6405" max="6405" width="17.33203125" style="5" customWidth="1"/>
    <col min="6406" max="6406" width="18" style="5" customWidth="1"/>
    <col min="6407" max="6407" width="22.109375" style="5" customWidth="1"/>
    <col min="6408" max="6408" width="18" style="5" customWidth="1"/>
    <col min="6409" max="6409" width="22.109375" style="5" customWidth="1"/>
    <col min="6410" max="6410" width="17.88671875" style="5" customWidth="1"/>
    <col min="6411" max="6411" width="26.109375" style="5" customWidth="1"/>
    <col min="6412" max="6656" width="9" style="5"/>
    <col min="6657" max="6659" width="3" style="5" customWidth="1"/>
    <col min="6660" max="6660" width="17.44140625" style="5" customWidth="1"/>
    <col min="6661" max="6661" width="17.33203125" style="5" customWidth="1"/>
    <col min="6662" max="6662" width="18" style="5" customWidth="1"/>
    <col min="6663" max="6663" width="22.109375" style="5" customWidth="1"/>
    <col min="6664" max="6664" width="18" style="5" customWidth="1"/>
    <col min="6665" max="6665" width="22.109375" style="5" customWidth="1"/>
    <col min="6666" max="6666" width="17.88671875" style="5" customWidth="1"/>
    <col min="6667" max="6667" width="26.109375" style="5" customWidth="1"/>
    <col min="6668" max="6912" width="9" style="5"/>
    <col min="6913" max="6915" width="3" style="5" customWidth="1"/>
    <col min="6916" max="6916" width="17.44140625" style="5" customWidth="1"/>
    <col min="6917" max="6917" width="17.33203125" style="5" customWidth="1"/>
    <col min="6918" max="6918" width="18" style="5" customWidth="1"/>
    <col min="6919" max="6919" width="22.109375" style="5" customWidth="1"/>
    <col min="6920" max="6920" width="18" style="5" customWidth="1"/>
    <col min="6921" max="6921" width="22.109375" style="5" customWidth="1"/>
    <col min="6922" max="6922" width="17.88671875" style="5" customWidth="1"/>
    <col min="6923" max="6923" width="26.109375" style="5" customWidth="1"/>
    <col min="6924" max="7168" width="9" style="5"/>
    <col min="7169" max="7171" width="3" style="5" customWidth="1"/>
    <col min="7172" max="7172" width="17.44140625" style="5" customWidth="1"/>
    <col min="7173" max="7173" width="17.33203125" style="5" customWidth="1"/>
    <col min="7174" max="7174" width="18" style="5" customWidth="1"/>
    <col min="7175" max="7175" width="22.109375" style="5" customWidth="1"/>
    <col min="7176" max="7176" width="18" style="5" customWidth="1"/>
    <col min="7177" max="7177" width="22.109375" style="5" customWidth="1"/>
    <col min="7178" max="7178" width="17.88671875" style="5" customWidth="1"/>
    <col min="7179" max="7179" width="26.109375" style="5" customWidth="1"/>
    <col min="7180" max="7424" width="9" style="5"/>
    <col min="7425" max="7427" width="3" style="5" customWidth="1"/>
    <col min="7428" max="7428" width="17.44140625" style="5" customWidth="1"/>
    <col min="7429" max="7429" width="17.33203125" style="5" customWidth="1"/>
    <col min="7430" max="7430" width="18" style="5" customWidth="1"/>
    <col min="7431" max="7431" width="22.109375" style="5" customWidth="1"/>
    <col min="7432" max="7432" width="18" style="5" customWidth="1"/>
    <col min="7433" max="7433" width="22.109375" style="5" customWidth="1"/>
    <col min="7434" max="7434" width="17.88671875" style="5" customWidth="1"/>
    <col min="7435" max="7435" width="26.109375" style="5" customWidth="1"/>
    <col min="7436" max="7680" width="9" style="5"/>
    <col min="7681" max="7683" width="3" style="5" customWidth="1"/>
    <col min="7684" max="7684" width="17.44140625" style="5" customWidth="1"/>
    <col min="7685" max="7685" width="17.33203125" style="5" customWidth="1"/>
    <col min="7686" max="7686" width="18" style="5" customWidth="1"/>
    <col min="7687" max="7687" width="22.109375" style="5" customWidth="1"/>
    <col min="7688" max="7688" width="18" style="5" customWidth="1"/>
    <col min="7689" max="7689" width="22.109375" style="5" customWidth="1"/>
    <col min="7690" max="7690" width="17.88671875" style="5" customWidth="1"/>
    <col min="7691" max="7691" width="26.109375" style="5" customWidth="1"/>
    <col min="7692" max="7936" width="9" style="5"/>
    <col min="7937" max="7939" width="3" style="5" customWidth="1"/>
    <col min="7940" max="7940" width="17.44140625" style="5" customWidth="1"/>
    <col min="7941" max="7941" width="17.33203125" style="5" customWidth="1"/>
    <col min="7942" max="7942" width="18" style="5" customWidth="1"/>
    <col min="7943" max="7943" width="22.109375" style="5" customWidth="1"/>
    <col min="7944" max="7944" width="18" style="5" customWidth="1"/>
    <col min="7945" max="7945" width="22.109375" style="5" customWidth="1"/>
    <col min="7946" max="7946" width="17.88671875" style="5" customWidth="1"/>
    <col min="7947" max="7947" width="26.109375" style="5" customWidth="1"/>
    <col min="7948" max="8192" width="9" style="5"/>
    <col min="8193" max="8195" width="3" style="5" customWidth="1"/>
    <col min="8196" max="8196" width="17.44140625" style="5" customWidth="1"/>
    <col min="8197" max="8197" width="17.33203125" style="5" customWidth="1"/>
    <col min="8198" max="8198" width="18" style="5" customWidth="1"/>
    <col min="8199" max="8199" width="22.109375" style="5" customWidth="1"/>
    <col min="8200" max="8200" width="18" style="5" customWidth="1"/>
    <col min="8201" max="8201" width="22.109375" style="5" customWidth="1"/>
    <col min="8202" max="8202" width="17.88671875" style="5" customWidth="1"/>
    <col min="8203" max="8203" width="26.109375" style="5" customWidth="1"/>
    <col min="8204" max="8448" width="9" style="5"/>
    <col min="8449" max="8451" width="3" style="5" customWidth="1"/>
    <col min="8452" max="8452" width="17.44140625" style="5" customWidth="1"/>
    <col min="8453" max="8453" width="17.33203125" style="5" customWidth="1"/>
    <col min="8454" max="8454" width="18" style="5" customWidth="1"/>
    <col min="8455" max="8455" width="22.109375" style="5" customWidth="1"/>
    <col min="8456" max="8456" width="18" style="5" customWidth="1"/>
    <col min="8457" max="8457" width="22.109375" style="5" customWidth="1"/>
    <col min="8458" max="8458" width="17.88671875" style="5" customWidth="1"/>
    <col min="8459" max="8459" width="26.109375" style="5" customWidth="1"/>
    <col min="8460" max="8704" width="9" style="5"/>
    <col min="8705" max="8707" width="3" style="5" customWidth="1"/>
    <col min="8708" max="8708" width="17.44140625" style="5" customWidth="1"/>
    <col min="8709" max="8709" width="17.33203125" style="5" customWidth="1"/>
    <col min="8710" max="8710" width="18" style="5" customWidth="1"/>
    <col min="8711" max="8711" width="22.109375" style="5" customWidth="1"/>
    <col min="8712" max="8712" width="18" style="5" customWidth="1"/>
    <col min="8713" max="8713" width="22.109375" style="5" customWidth="1"/>
    <col min="8714" max="8714" width="17.88671875" style="5" customWidth="1"/>
    <col min="8715" max="8715" width="26.109375" style="5" customWidth="1"/>
    <col min="8716" max="8960" width="9" style="5"/>
    <col min="8961" max="8963" width="3" style="5" customWidth="1"/>
    <col min="8964" max="8964" width="17.44140625" style="5" customWidth="1"/>
    <col min="8965" max="8965" width="17.33203125" style="5" customWidth="1"/>
    <col min="8966" max="8966" width="18" style="5" customWidth="1"/>
    <col min="8967" max="8967" width="22.109375" style="5" customWidth="1"/>
    <col min="8968" max="8968" width="18" style="5" customWidth="1"/>
    <col min="8969" max="8969" width="22.109375" style="5" customWidth="1"/>
    <col min="8970" max="8970" width="17.88671875" style="5" customWidth="1"/>
    <col min="8971" max="8971" width="26.109375" style="5" customWidth="1"/>
    <col min="8972" max="9216" width="9" style="5"/>
    <col min="9217" max="9219" width="3" style="5" customWidth="1"/>
    <col min="9220" max="9220" width="17.44140625" style="5" customWidth="1"/>
    <col min="9221" max="9221" width="17.33203125" style="5" customWidth="1"/>
    <col min="9222" max="9222" width="18" style="5" customWidth="1"/>
    <col min="9223" max="9223" width="22.109375" style="5" customWidth="1"/>
    <col min="9224" max="9224" width="18" style="5" customWidth="1"/>
    <col min="9225" max="9225" width="22.109375" style="5" customWidth="1"/>
    <col min="9226" max="9226" width="17.88671875" style="5" customWidth="1"/>
    <col min="9227" max="9227" width="26.109375" style="5" customWidth="1"/>
    <col min="9228" max="9472" width="9" style="5"/>
    <col min="9473" max="9475" width="3" style="5" customWidth="1"/>
    <col min="9476" max="9476" width="17.44140625" style="5" customWidth="1"/>
    <col min="9477" max="9477" width="17.33203125" style="5" customWidth="1"/>
    <col min="9478" max="9478" width="18" style="5" customWidth="1"/>
    <col min="9479" max="9479" width="22.109375" style="5" customWidth="1"/>
    <col min="9480" max="9480" width="18" style="5" customWidth="1"/>
    <col min="9481" max="9481" width="22.109375" style="5" customWidth="1"/>
    <col min="9482" max="9482" width="17.88671875" style="5" customWidth="1"/>
    <col min="9483" max="9483" width="26.109375" style="5" customWidth="1"/>
    <col min="9484" max="9728" width="9" style="5"/>
    <col min="9729" max="9731" width="3" style="5" customWidth="1"/>
    <col min="9732" max="9732" width="17.44140625" style="5" customWidth="1"/>
    <col min="9733" max="9733" width="17.33203125" style="5" customWidth="1"/>
    <col min="9734" max="9734" width="18" style="5" customWidth="1"/>
    <col min="9735" max="9735" width="22.109375" style="5" customWidth="1"/>
    <col min="9736" max="9736" width="18" style="5" customWidth="1"/>
    <col min="9737" max="9737" width="22.109375" style="5" customWidth="1"/>
    <col min="9738" max="9738" width="17.88671875" style="5" customWidth="1"/>
    <col min="9739" max="9739" width="26.109375" style="5" customWidth="1"/>
    <col min="9740" max="9984" width="9" style="5"/>
    <col min="9985" max="9987" width="3" style="5" customWidth="1"/>
    <col min="9988" max="9988" width="17.44140625" style="5" customWidth="1"/>
    <col min="9989" max="9989" width="17.33203125" style="5" customWidth="1"/>
    <col min="9990" max="9990" width="18" style="5" customWidth="1"/>
    <col min="9991" max="9991" width="22.109375" style="5" customWidth="1"/>
    <col min="9992" max="9992" width="18" style="5" customWidth="1"/>
    <col min="9993" max="9993" width="22.109375" style="5" customWidth="1"/>
    <col min="9994" max="9994" width="17.88671875" style="5" customWidth="1"/>
    <col min="9995" max="9995" width="26.109375" style="5" customWidth="1"/>
    <col min="9996" max="10240" width="9" style="5"/>
    <col min="10241" max="10243" width="3" style="5" customWidth="1"/>
    <col min="10244" max="10244" width="17.44140625" style="5" customWidth="1"/>
    <col min="10245" max="10245" width="17.33203125" style="5" customWidth="1"/>
    <col min="10246" max="10246" width="18" style="5" customWidth="1"/>
    <col min="10247" max="10247" width="22.109375" style="5" customWidth="1"/>
    <col min="10248" max="10248" width="18" style="5" customWidth="1"/>
    <col min="10249" max="10249" width="22.109375" style="5" customWidth="1"/>
    <col min="10250" max="10250" width="17.88671875" style="5" customWidth="1"/>
    <col min="10251" max="10251" width="26.109375" style="5" customWidth="1"/>
    <col min="10252" max="10496" width="9" style="5"/>
    <col min="10497" max="10499" width="3" style="5" customWidth="1"/>
    <col min="10500" max="10500" width="17.44140625" style="5" customWidth="1"/>
    <col min="10501" max="10501" width="17.33203125" style="5" customWidth="1"/>
    <col min="10502" max="10502" width="18" style="5" customWidth="1"/>
    <col min="10503" max="10503" width="22.109375" style="5" customWidth="1"/>
    <col min="10504" max="10504" width="18" style="5" customWidth="1"/>
    <col min="10505" max="10505" width="22.109375" style="5" customWidth="1"/>
    <col min="10506" max="10506" width="17.88671875" style="5" customWidth="1"/>
    <col min="10507" max="10507" width="26.109375" style="5" customWidth="1"/>
    <col min="10508" max="10752" width="9" style="5"/>
    <col min="10753" max="10755" width="3" style="5" customWidth="1"/>
    <col min="10756" max="10756" width="17.44140625" style="5" customWidth="1"/>
    <col min="10757" max="10757" width="17.33203125" style="5" customWidth="1"/>
    <col min="10758" max="10758" width="18" style="5" customWidth="1"/>
    <col min="10759" max="10759" width="22.109375" style="5" customWidth="1"/>
    <col min="10760" max="10760" width="18" style="5" customWidth="1"/>
    <col min="10761" max="10761" width="22.109375" style="5" customWidth="1"/>
    <col min="10762" max="10762" width="17.88671875" style="5" customWidth="1"/>
    <col min="10763" max="10763" width="26.109375" style="5" customWidth="1"/>
    <col min="10764" max="11008" width="9" style="5"/>
    <col min="11009" max="11011" width="3" style="5" customWidth="1"/>
    <col min="11012" max="11012" width="17.44140625" style="5" customWidth="1"/>
    <col min="11013" max="11013" width="17.33203125" style="5" customWidth="1"/>
    <col min="11014" max="11014" width="18" style="5" customWidth="1"/>
    <col min="11015" max="11015" width="22.109375" style="5" customWidth="1"/>
    <col min="11016" max="11016" width="18" style="5" customWidth="1"/>
    <col min="11017" max="11017" width="22.109375" style="5" customWidth="1"/>
    <col min="11018" max="11018" width="17.88671875" style="5" customWidth="1"/>
    <col min="11019" max="11019" width="26.109375" style="5" customWidth="1"/>
    <col min="11020" max="11264" width="9" style="5"/>
    <col min="11265" max="11267" width="3" style="5" customWidth="1"/>
    <col min="11268" max="11268" width="17.44140625" style="5" customWidth="1"/>
    <col min="11269" max="11269" width="17.33203125" style="5" customWidth="1"/>
    <col min="11270" max="11270" width="18" style="5" customWidth="1"/>
    <col min="11271" max="11271" width="22.109375" style="5" customWidth="1"/>
    <col min="11272" max="11272" width="18" style="5" customWidth="1"/>
    <col min="11273" max="11273" width="22.109375" style="5" customWidth="1"/>
    <col min="11274" max="11274" width="17.88671875" style="5" customWidth="1"/>
    <col min="11275" max="11275" width="26.109375" style="5" customWidth="1"/>
    <col min="11276" max="11520" width="9" style="5"/>
    <col min="11521" max="11523" width="3" style="5" customWidth="1"/>
    <col min="11524" max="11524" width="17.44140625" style="5" customWidth="1"/>
    <col min="11525" max="11525" width="17.33203125" style="5" customWidth="1"/>
    <col min="11526" max="11526" width="18" style="5" customWidth="1"/>
    <col min="11527" max="11527" width="22.109375" style="5" customWidth="1"/>
    <col min="11528" max="11528" width="18" style="5" customWidth="1"/>
    <col min="11529" max="11529" width="22.109375" style="5" customWidth="1"/>
    <col min="11530" max="11530" width="17.88671875" style="5" customWidth="1"/>
    <col min="11531" max="11531" width="26.109375" style="5" customWidth="1"/>
    <col min="11532" max="11776" width="9" style="5"/>
    <col min="11777" max="11779" width="3" style="5" customWidth="1"/>
    <col min="11780" max="11780" width="17.44140625" style="5" customWidth="1"/>
    <col min="11781" max="11781" width="17.33203125" style="5" customWidth="1"/>
    <col min="11782" max="11782" width="18" style="5" customWidth="1"/>
    <col min="11783" max="11783" width="22.109375" style="5" customWidth="1"/>
    <col min="11784" max="11784" width="18" style="5" customWidth="1"/>
    <col min="11785" max="11785" width="22.109375" style="5" customWidth="1"/>
    <col min="11786" max="11786" width="17.88671875" style="5" customWidth="1"/>
    <col min="11787" max="11787" width="26.109375" style="5" customWidth="1"/>
    <col min="11788" max="12032" width="9" style="5"/>
    <col min="12033" max="12035" width="3" style="5" customWidth="1"/>
    <col min="12036" max="12036" width="17.44140625" style="5" customWidth="1"/>
    <col min="12037" max="12037" width="17.33203125" style="5" customWidth="1"/>
    <col min="12038" max="12038" width="18" style="5" customWidth="1"/>
    <col min="12039" max="12039" width="22.109375" style="5" customWidth="1"/>
    <col min="12040" max="12040" width="18" style="5" customWidth="1"/>
    <col min="12041" max="12041" width="22.109375" style="5" customWidth="1"/>
    <col min="12042" max="12042" width="17.88671875" style="5" customWidth="1"/>
    <col min="12043" max="12043" width="26.109375" style="5" customWidth="1"/>
    <col min="12044" max="12288" width="9" style="5"/>
    <col min="12289" max="12291" width="3" style="5" customWidth="1"/>
    <col min="12292" max="12292" width="17.44140625" style="5" customWidth="1"/>
    <col min="12293" max="12293" width="17.33203125" style="5" customWidth="1"/>
    <col min="12294" max="12294" width="18" style="5" customWidth="1"/>
    <col min="12295" max="12295" width="22.109375" style="5" customWidth="1"/>
    <col min="12296" max="12296" width="18" style="5" customWidth="1"/>
    <col min="12297" max="12297" width="22.109375" style="5" customWidth="1"/>
    <col min="12298" max="12298" width="17.88671875" style="5" customWidth="1"/>
    <col min="12299" max="12299" width="26.109375" style="5" customWidth="1"/>
    <col min="12300" max="12544" width="9" style="5"/>
    <col min="12545" max="12547" width="3" style="5" customWidth="1"/>
    <col min="12548" max="12548" width="17.44140625" style="5" customWidth="1"/>
    <col min="12549" max="12549" width="17.33203125" style="5" customWidth="1"/>
    <col min="12550" max="12550" width="18" style="5" customWidth="1"/>
    <col min="12551" max="12551" width="22.109375" style="5" customWidth="1"/>
    <col min="12552" max="12552" width="18" style="5" customWidth="1"/>
    <col min="12553" max="12553" width="22.109375" style="5" customWidth="1"/>
    <col min="12554" max="12554" width="17.88671875" style="5" customWidth="1"/>
    <col min="12555" max="12555" width="26.109375" style="5" customWidth="1"/>
    <col min="12556" max="12800" width="9" style="5"/>
    <col min="12801" max="12803" width="3" style="5" customWidth="1"/>
    <col min="12804" max="12804" width="17.44140625" style="5" customWidth="1"/>
    <col min="12805" max="12805" width="17.33203125" style="5" customWidth="1"/>
    <col min="12806" max="12806" width="18" style="5" customWidth="1"/>
    <col min="12807" max="12807" width="22.109375" style="5" customWidth="1"/>
    <col min="12808" max="12808" width="18" style="5" customWidth="1"/>
    <col min="12809" max="12809" width="22.109375" style="5" customWidth="1"/>
    <col min="12810" max="12810" width="17.88671875" style="5" customWidth="1"/>
    <col min="12811" max="12811" width="26.109375" style="5" customWidth="1"/>
    <col min="12812" max="13056" width="9" style="5"/>
    <col min="13057" max="13059" width="3" style="5" customWidth="1"/>
    <col min="13060" max="13060" width="17.44140625" style="5" customWidth="1"/>
    <col min="13061" max="13061" width="17.33203125" style="5" customWidth="1"/>
    <col min="13062" max="13062" width="18" style="5" customWidth="1"/>
    <col min="13063" max="13063" width="22.109375" style="5" customWidth="1"/>
    <col min="13064" max="13064" width="18" style="5" customWidth="1"/>
    <col min="13065" max="13065" width="22.109375" style="5" customWidth="1"/>
    <col min="13066" max="13066" width="17.88671875" style="5" customWidth="1"/>
    <col min="13067" max="13067" width="26.109375" style="5" customWidth="1"/>
    <col min="13068" max="13312" width="9" style="5"/>
    <col min="13313" max="13315" width="3" style="5" customWidth="1"/>
    <col min="13316" max="13316" width="17.44140625" style="5" customWidth="1"/>
    <col min="13317" max="13317" width="17.33203125" style="5" customWidth="1"/>
    <col min="13318" max="13318" width="18" style="5" customWidth="1"/>
    <col min="13319" max="13319" width="22.109375" style="5" customWidth="1"/>
    <col min="13320" max="13320" width="18" style="5" customWidth="1"/>
    <col min="13321" max="13321" width="22.109375" style="5" customWidth="1"/>
    <col min="13322" max="13322" width="17.88671875" style="5" customWidth="1"/>
    <col min="13323" max="13323" width="26.109375" style="5" customWidth="1"/>
    <col min="13324" max="13568" width="9" style="5"/>
    <col min="13569" max="13571" width="3" style="5" customWidth="1"/>
    <col min="13572" max="13572" width="17.44140625" style="5" customWidth="1"/>
    <col min="13573" max="13573" width="17.33203125" style="5" customWidth="1"/>
    <col min="13574" max="13574" width="18" style="5" customWidth="1"/>
    <col min="13575" max="13575" width="22.109375" style="5" customWidth="1"/>
    <col min="13576" max="13576" width="18" style="5" customWidth="1"/>
    <col min="13577" max="13577" width="22.109375" style="5" customWidth="1"/>
    <col min="13578" max="13578" width="17.88671875" style="5" customWidth="1"/>
    <col min="13579" max="13579" width="26.109375" style="5" customWidth="1"/>
    <col min="13580" max="13824" width="9" style="5"/>
    <col min="13825" max="13827" width="3" style="5" customWidth="1"/>
    <col min="13828" max="13828" width="17.44140625" style="5" customWidth="1"/>
    <col min="13829" max="13829" width="17.33203125" style="5" customWidth="1"/>
    <col min="13830" max="13830" width="18" style="5" customWidth="1"/>
    <col min="13831" max="13831" width="22.109375" style="5" customWidth="1"/>
    <col min="13832" max="13832" width="18" style="5" customWidth="1"/>
    <col min="13833" max="13833" width="22.109375" style="5" customWidth="1"/>
    <col min="13834" max="13834" width="17.88671875" style="5" customWidth="1"/>
    <col min="13835" max="13835" width="26.109375" style="5" customWidth="1"/>
    <col min="13836" max="14080" width="9" style="5"/>
    <col min="14081" max="14083" width="3" style="5" customWidth="1"/>
    <col min="14084" max="14084" width="17.44140625" style="5" customWidth="1"/>
    <col min="14085" max="14085" width="17.33203125" style="5" customWidth="1"/>
    <col min="14086" max="14086" width="18" style="5" customWidth="1"/>
    <col min="14087" max="14087" width="22.109375" style="5" customWidth="1"/>
    <col min="14088" max="14088" width="18" style="5" customWidth="1"/>
    <col min="14089" max="14089" width="22.109375" style="5" customWidth="1"/>
    <col min="14090" max="14090" width="17.88671875" style="5" customWidth="1"/>
    <col min="14091" max="14091" width="26.109375" style="5" customWidth="1"/>
    <col min="14092" max="14336" width="9" style="5"/>
    <col min="14337" max="14339" width="3" style="5" customWidth="1"/>
    <col min="14340" max="14340" width="17.44140625" style="5" customWidth="1"/>
    <col min="14341" max="14341" width="17.33203125" style="5" customWidth="1"/>
    <col min="14342" max="14342" width="18" style="5" customWidth="1"/>
    <col min="14343" max="14343" width="22.109375" style="5" customWidth="1"/>
    <col min="14344" max="14344" width="18" style="5" customWidth="1"/>
    <col min="14345" max="14345" width="22.109375" style="5" customWidth="1"/>
    <col min="14346" max="14346" width="17.88671875" style="5" customWidth="1"/>
    <col min="14347" max="14347" width="26.109375" style="5" customWidth="1"/>
    <col min="14348" max="14592" width="9" style="5"/>
    <col min="14593" max="14595" width="3" style="5" customWidth="1"/>
    <col min="14596" max="14596" width="17.44140625" style="5" customWidth="1"/>
    <col min="14597" max="14597" width="17.33203125" style="5" customWidth="1"/>
    <col min="14598" max="14598" width="18" style="5" customWidth="1"/>
    <col min="14599" max="14599" width="22.109375" style="5" customWidth="1"/>
    <col min="14600" max="14600" width="18" style="5" customWidth="1"/>
    <col min="14601" max="14601" width="22.109375" style="5" customWidth="1"/>
    <col min="14602" max="14602" width="17.88671875" style="5" customWidth="1"/>
    <col min="14603" max="14603" width="26.109375" style="5" customWidth="1"/>
    <col min="14604" max="14848" width="9" style="5"/>
    <col min="14849" max="14851" width="3" style="5" customWidth="1"/>
    <col min="14852" max="14852" width="17.44140625" style="5" customWidth="1"/>
    <col min="14853" max="14853" width="17.33203125" style="5" customWidth="1"/>
    <col min="14854" max="14854" width="18" style="5" customWidth="1"/>
    <col min="14855" max="14855" width="22.109375" style="5" customWidth="1"/>
    <col min="14856" max="14856" width="18" style="5" customWidth="1"/>
    <col min="14857" max="14857" width="22.109375" style="5" customWidth="1"/>
    <col min="14858" max="14858" width="17.88671875" style="5" customWidth="1"/>
    <col min="14859" max="14859" width="26.109375" style="5" customWidth="1"/>
    <col min="14860" max="15104" width="9" style="5"/>
    <col min="15105" max="15107" width="3" style="5" customWidth="1"/>
    <col min="15108" max="15108" width="17.44140625" style="5" customWidth="1"/>
    <col min="15109" max="15109" width="17.33203125" style="5" customWidth="1"/>
    <col min="15110" max="15110" width="18" style="5" customWidth="1"/>
    <col min="15111" max="15111" width="22.109375" style="5" customWidth="1"/>
    <col min="15112" max="15112" width="18" style="5" customWidth="1"/>
    <col min="15113" max="15113" width="22.109375" style="5" customWidth="1"/>
    <col min="15114" max="15114" width="17.88671875" style="5" customWidth="1"/>
    <col min="15115" max="15115" width="26.109375" style="5" customWidth="1"/>
    <col min="15116" max="15360" width="9" style="5"/>
    <col min="15361" max="15363" width="3" style="5" customWidth="1"/>
    <col min="15364" max="15364" width="17.44140625" style="5" customWidth="1"/>
    <col min="15365" max="15365" width="17.33203125" style="5" customWidth="1"/>
    <col min="15366" max="15366" width="18" style="5" customWidth="1"/>
    <col min="15367" max="15367" width="22.109375" style="5" customWidth="1"/>
    <col min="15368" max="15368" width="18" style="5" customWidth="1"/>
    <col min="15369" max="15369" width="22.109375" style="5" customWidth="1"/>
    <col min="15370" max="15370" width="17.88671875" style="5" customWidth="1"/>
    <col min="15371" max="15371" width="26.109375" style="5" customWidth="1"/>
    <col min="15372" max="15616" width="9" style="5"/>
    <col min="15617" max="15619" width="3" style="5" customWidth="1"/>
    <col min="15620" max="15620" width="17.44140625" style="5" customWidth="1"/>
    <col min="15621" max="15621" width="17.33203125" style="5" customWidth="1"/>
    <col min="15622" max="15622" width="18" style="5" customWidth="1"/>
    <col min="15623" max="15623" width="22.109375" style="5" customWidth="1"/>
    <col min="15624" max="15624" width="18" style="5" customWidth="1"/>
    <col min="15625" max="15625" width="22.109375" style="5" customWidth="1"/>
    <col min="15626" max="15626" width="17.88671875" style="5" customWidth="1"/>
    <col min="15627" max="15627" width="26.109375" style="5" customWidth="1"/>
    <col min="15628" max="15872" width="9" style="5"/>
    <col min="15873" max="15875" width="3" style="5" customWidth="1"/>
    <col min="15876" max="15876" width="17.44140625" style="5" customWidth="1"/>
    <col min="15877" max="15877" width="17.33203125" style="5" customWidth="1"/>
    <col min="15878" max="15878" width="18" style="5" customWidth="1"/>
    <col min="15879" max="15879" width="22.109375" style="5" customWidth="1"/>
    <col min="15880" max="15880" width="18" style="5" customWidth="1"/>
    <col min="15881" max="15881" width="22.109375" style="5" customWidth="1"/>
    <col min="15882" max="15882" width="17.88671875" style="5" customWidth="1"/>
    <col min="15883" max="15883" width="26.109375" style="5" customWidth="1"/>
    <col min="15884" max="16128" width="9" style="5"/>
    <col min="16129" max="16131" width="3" style="5" customWidth="1"/>
    <col min="16132" max="16132" width="17.44140625" style="5" customWidth="1"/>
    <col min="16133" max="16133" width="17.33203125" style="5" customWidth="1"/>
    <col min="16134" max="16134" width="18" style="5" customWidth="1"/>
    <col min="16135" max="16135" width="22.109375" style="5" customWidth="1"/>
    <col min="16136" max="16136" width="18" style="5" customWidth="1"/>
    <col min="16137" max="16137" width="22.109375" style="5" customWidth="1"/>
    <col min="16138" max="16138" width="17.88671875" style="5" customWidth="1"/>
    <col min="16139" max="16139" width="26.109375" style="5" customWidth="1"/>
    <col min="16140" max="16384" width="9" style="5"/>
  </cols>
  <sheetData>
    <row r="1" spans="1:12" ht="21" customHeight="1">
      <c r="A1" s="1214" t="s">
        <v>6</v>
      </c>
      <c r="B1" s="1214"/>
      <c r="C1" s="1214"/>
      <c r="D1" s="1214"/>
      <c r="E1" s="1"/>
      <c r="F1" s="2"/>
      <c r="G1" s="2"/>
      <c r="H1" s="2"/>
      <c r="I1" s="2"/>
      <c r="J1" s="3" t="s">
        <v>7</v>
      </c>
      <c r="K1" s="4" t="s">
        <v>8</v>
      </c>
      <c r="L1" s="380" t="s">
        <v>9</v>
      </c>
    </row>
    <row r="2" spans="1:12" ht="21" customHeight="1">
      <c r="A2" s="1215" t="s">
        <v>10</v>
      </c>
      <c r="B2" s="1215"/>
      <c r="C2" s="1215"/>
      <c r="D2" s="1215"/>
      <c r="E2" s="6" t="s">
        <v>11</v>
      </c>
      <c r="F2" s="7"/>
      <c r="G2" s="7"/>
      <c r="H2" s="7"/>
      <c r="I2" s="7"/>
      <c r="J2" s="3" t="s">
        <v>12</v>
      </c>
      <c r="K2" s="8" t="s">
        <v>13</v>
      </c>
    </row>
    <row r="3" spans="1:12" ht="33">
      <c r="A3" s="1216" t="s">
        <v>14</v>
      </c>
      <c r="B3" s="1216"/>
      <c r="C3" s="1216"/>
      <c r="D3" s="1216"/>
      <c r="E3" s="1216"/>
      <c r="F3" s="1216"/>
      <c r="G3" s="1216"/>
      <c r="H3" s="1216"/>
      <c r="I3" s="1216"/>
      <c r="J3" s="1216"/>
      <c r="K3" s="1216"/>
    </row>
    <row r="4" spans="1:12" ht="27" customHeight="1">
      <c r="A4" s="9"/>
      <c r="B4" s="9"/>
      <c r="C4" s="9"/>
      <c r="D4" s="9"/>
      <c r="E4" s="9" t="s">
        <v>15</v>
      </c>
      <c r="F4" s="10"/>
      <c r="G4" s="11" t="s">
        <v>684</v>
      </c>
      <c r="H4" s="2"/>
      <c r="I4" s="10"/>
      <c r="J4" s="10"/>
      <c r="K4" s="12" t="s">
        <v>16</v>
      </c>
    </row>
    <row r="5" spans="1:12" ht="23.25" customHeight="1">
      <c r="A5" s="1208" t="s">
        <v>17</v>
      </c>
      <c r="B5" s="1208"/>
      <c r="C5" s="1208"/>
      <c r="D5" s="1208"/>
      <c r="E5" s="1209"/>
      <c r="F5" s="1212" t="s">
        <v>18</v>
      </c>
      <c r="G5" s="1213"/>
      <c r="H5" s="14" t="s">
        <v>19</v>
      </c>
      <c r="I5" s="15" t="s">
        <v>20</v>
      </c>
      <c r="J5" s="14" t="s">
        <v>21</v>
      </c>
      <c r="K5" s="16" t="s">
        <v>22</v>
      </c>
    </row>
    <row r="6" spans="1:12" ht="23.25" customHeight="1">
      <c r="A6" s="1210"/>
      <c r="B6" s="1210"/>
      <c r="C6" s="1210"/>
      <c r="D6" s="1210"/>
      <c r="E6" s="1211"/>
      <c r="F6" s="3" t="s">
        <v>23</v>
      </c>
      <c r="G6" s="3" t="s">
        <v>24</v>
      </c>
      <c r="H6" s="3" t="s">
        <v>23</v>
      </c>
      <c r="I6" s="3" t="s">
        <v>24</v>
      </c>
      <c r="J6" s="3" t="s">
        <v>23</v>
      </c>
      <c r="K6" s="13" t="s">
        <v>24</v>
      </c>
    </row>
    <row r="7" spans="1:12" ht="19.5" customHeight="1">
      <c r="A7" s="1"/>
      <c r="B7" s="17" t="s">
        <v>25</v>
      </c>
      <c r="C7" s="1"/>
      <c r="D7" s="1"/>
      <c r="E7" s="1"/>
      <c r="F7" s="18">
        <f t="shared" ref="F7:G7" si="0">F8+F18+F19+F20+F21+F22+F25+F31+F34+F35+F36</f>
        <v>15983302</v>
      </c>
      <c r="G7" s="18">
        <f t="shared" si="0"/>
        <v>15983302</v>
      </c>
      <c r="H7" s="18">
        <f>H8+H18+H19+H20+H21+H22+H25+H31+H34+H35+H36</f>
        <v>15981046</v>
      </c>
      <c r="I7" s="18">
        <f t="shared" ref="I7:K7" si="1">I8+I18+I19+I20+I21+I22+I25+I31+I34+I35+I36</f>
        <v>15981046</v>
      </c>
      <c r="J7" s="18">
        <f t="shared" si="1"/>
        <v>2256</v>
      </c>
      <c r="K7" s="19">
        <f t="shared" si="1"/>
        <v>2256</v>
      </c>
    </row>
    <row r="8" spans="1:12" ht="19.5" customHeight="1">
      <c r="A8" s="20"/>
      <c r="B8" s="20"/>
      <c r="C8" s="21" t="s">
        <v>26</v>
      </c>
      <c r="D8" s="20"/>
      <c r="E8" s="20"/>
      <c r="F8" s="18">
        <f t="shared" ref="F8:G8" si="2">F9+F10+F11+F12+F13+F16+F17</f>
        <v>15233996</v>
      </c>
      <c r="G8" s="18">
        <f t="shared" si="2"/>
        <v>15233996</v>
      </c>
      <c r="H8" s="18">
        <f>H9+H10+H11+H12+H13+H16+H17</f>
        <v>15233996</v>
      </c>
      <c r="I8" s="18">
        <f t="shared" ref="I8:K8" si="3">I9+I10+I11+I12+I13+I16+I17</f>
        <v>15233996</v>
      </c>
      <c r="J8" s="18">
        <f t="shared" si="3"/>
        <v>0</v>
      </c>
      <c r="K8" s="19">
        <f t="shared" si="3"/>
        <v>0</v>
      </c>
    </row>
    <row r="9" spans="1:12" ht="19.5" customHeight="1">
      <c r="A9" s="20"/>
      <c r="B9" s="20"/>
      <c r="C9" s="21"/>
      <c r="D9" s="20" t="s">
        <v>27</v>
      </c>
      <c r="E9" s="1"/>
      <c r="F9" s="18">
        <f>H9+J9</f>
        <v>50187</v>
      </c>
      <c r="G9" s="18">
        <f>I9+K9</f>
        <v>50187</v>
      </c>
      <c r="H9" s="22">
        <v>50187</v>
      </c>
      <c r="I9" s="22">
        <f>H9</f>
        <v>50187</v>
      </c>
      <c r="J9" s="22">
        <v>0</v>
      </c>
      <c r="K9" s="23">
        <f>J9</f>
        <v>0</v>
      </c>
    </row>
    <row r="10" spans="1:12" ht="19.5" customHeight="1">
      <c r="A10" s="20"/>
      <c r="B10" s="20"/>
      <c r="C10" s="21"/>
      <c r="D10" s="20" t="s">
        <v>28</v>
      </c>
      <c r="E10" s="20"/>
      <c r="F10" s="18">
        <f t="shared" ref="F10:G12" si="4">H10+J10</f>
        <v>55147</v>
      </c>
      <c r="G10" s="18">
        <f t="shared" si="4"/>
        <v>55147</v>
      </c>
      <c r="H10" s="22">
        <v>55147</v>
      </c>
      <c r="I10" s="22">
        <f t="shared" ref="I10:I12" si="5">H10</f>
        <v>55147</v>
      </c>
      <c r="J10" s="22">
        <v>0</v>
      </c>
      <c r="K10" s="23">
        <f t="shared" ref="K10:K28" si="6">J10</f>
        <v>0</v>
      </c>
    </row>
    <row r="11" spans="1:12" ht="19.5" customHeight="1">
      <c r="A11" s="20"/>
      <c r="B11" s="20"/>
      <c r="C11" s="21"/>
      <c r="D11" s="20" t="s">
        <v>29</v>
      </c>
      <c r="E11" s="20"/>
      <c r="F11" s="18">
        <f t="shared" si="4"/>
        <v>1735</v>
      </c>
      <c r="G11" s="18">
        <f t="shared" si="4"/>
        <v>1735</v>
      </c>
      <c r="H11" s="22">
        <v>1735</v>
      </c>
      <c r="I11" s="22">
        <f t="shared" si="5"/>
        <v>1735</v>
      </c>
      <c r="J11" s="22">
        <v>0</v>
      </c>
      <c r="K11" s="23">
        <f t="shared" si="6"/>
        <v>0</v>
      </c>
    </row>
    <row r="12" spans="1:12" ht="19.5" customHeight="1">
      <c r="A12" s="20"/>
      <c r="B12" s="20"/>
      <c r="C12" s="21"/>
      <c r="D12" s="20" t="s">
        <v>30</v>
      </c>
      <c r="E12" s="20"/>
      <c r="F12" s="18">
        <f t="shared" si="4"/>
        <v>0</v>
      </c>
      <c r="G12" s="18">
        <f t="shared" si="4"/>
        <v>0</v>
      </c>
      <c r="H12" s="22">
        <v>0</v>
      </c>
      <c r="I12" s="22">
        <f t="shared" si="5"/>
        <v>0</v>
      </c>
      <c r="J12" s="22">
        <v>0</v>
      </c>
      <c r="K12" s="23">
        <f t="shared" si="6"/>
        <v>0</v>
      </c>
    </row>
    <row r="13" spans="1:12" ht="19.5" customHeight="1">
      <c r="A13" s="20"/>
      <c r="B13" s="20"/>
      <c r="C13" s="21"/>
      <c r="D13" s="20" t="s">
        <v>31</v>
      </c>
      <c r="E13" s="20"/>
      <c r="F13" s="18">
        <f>H13+J13</f>
        <v>26535</v>
      </c>
      <c r="G13" s="18">
        <f>I13+K13</f>
        <v>26535</v>
      </c>
      <c r="H13" s="18">
        <f>SUM(H14:H15)</f>
        <v>26535</v>
      </c>
      <c r="I13" s="18">
        <f t="shared" ref="I13:K13" si="7">SUM(I14:I15)</f>
        <v>26535</v>
      </c>
      <c r="J13" s="18">
        <f t="shared" si="7"/>
        <v>0</v>
      </c>
      <c r="K13" s="19">
        <f t="shared" si="7"/>
        <v>0</v>
      </c>
    </row>
    <row r="14" spans="1:12" ht="19.5" customHeight="1">
      <c r="A14" s="20"/>
      <c r="B14" s="20"/>
      <c r="C14" s="21"/>
      <c r="D14" s="20"/>
      <c r="E14" s="20" t="s">
        <v>32</v>
      </c>
      <c r="F14" s="18">
        <f t="shared" ref="F14:G28" si="8">H14+J14</f>
        <v>0</v>
      </c>
      <c r="G14" s="18">
        <f t="shared" si="8"/>
        <v>0</v>
      </c>
      <c r="H14" s="22">
        <v>0</v>
      </c>
      <c r="I14" s="22">
        <f>H14</f>
        <v>0</v>
      </c>
      <c r="J14" s="22">
        <v>0</v>
      </c>
      <c r="K14" s="23">
        <f t="shared" si="6"/>
        <v>0</v>
      </c>
    </row>
    <row r="15" spans="1:12" ht="19.5" customHeight="1">
      <c r="A15" s="20"/>
      <c r="B15" s="20"/>
      <c r="C15" s="21"/>
      <c r="D15" s="20"/>
      <c r="E15" s="20" t="s">
        <v>33</v>
      </c>
      <c r="F15" s="18">
        <f t="shared" si="8"/>
        <v>26535</v>
      </c>
      <c r="G15" s="18">
        <f t="shared" si="8"/>
        <v>26535</v>
      </c>
      <c r="H15" s="22">
        <v>26535</v>
      </c>
      <c r="I15" s="22">
        <f t="shared" ref="I15:I28" si="9">H15</f>
        <v>26535</v>
      </c>
      <c r="J15" s="22">
        <v>0</v>
      </c>
      <c r="K15" s="23">
        <f t="shared" si="6"/>
        <v>0</v>
      </c>
    </row>
    <row r="16" spans="1:12" ht="19.5" customHeight="1">
      <c r="A16" s="20"/>
      <c r="B16" s="20"/>
      <c r="C16" s="21"/>
      <c r="D16" s="20" t="s">
        <v>34</v>
      </c>
      <c r="E16" s="20"/>
      <c r="F16" s="18">
        <f t="shared" si="8"/>
        <v>15100392</v>
      </c>
      <c r="G16" s="18">
        <f t="shared" si="8"/>
        <v>15100392</v>
      </c>
      <c r="H16" s="22">
        <v>15100392</v>
      </c>
      <c r="I16" s="22">
        <f t="shared" si="9"/>
        <v>15100392</v>
      </c>
      <c r="J16" s="22">
        <v>0</v>
      </c>
      <c r="K16" s="23">
        <f t="shared" si="6"/>
        <v>0</v>
      </c>
    </row>
    <row r="17" spans="1:11" ht="19.5" customHeight="1">
      <c r="A17" s="20"/>
      <c r="B17" s="20"/>
      <c r="C17" s="21"/>
      <c r="D17" s="20" t="s">
        <v>35</v>
      </c>
      <c r="E17" s="20"/>
      <c r="F17" s="18">
        <f t="shared" si="8"/>
        <v>0</v>
      </c>
      <c r="G17" s="18">
        <f t="shared" si="8"/>
        <v>0</v>
      </c>
      <c r="H17" s="22">
        <v>0</v>
      </c>
      <c r="I17" s="22">
        <f t="shared" si="9"/>
        <v>0</v>
      </c>
      <c r="J17" s="22">
        <v>0</v>
      </c>
      <c r="K17" s="23">
        <f t="shared" si="6"/>
        <v>0</v>
      </c>
    </row>
    <row r="18" spans="1:11" ht="19.5" customHeight="1">
      <c r="A18" s="20"/>
      <c r="B18" s="20"/>
      <c r="C18" s="24" t="s">
        <v>36</v>
      </c>
      <c r="D18" s="20"/>
      <c r="E18" s="20"/>
      <c r="F18" s="18">
        <f t="shared" si="8"/>
        <v>0</v>
      </c>
      <c r="G18" s="18">
        <f t="shared" si="8"/>
        <v>0</v>
      </c>
      <c r="H18" s="22">
        <v>0</v>
      </c>
      <c r="I18" s="22">
        <f t="shared" si="9"/>
        <v>0</v>
      </c>
      <c r="J18" s="22">
        <v>0</v>
      </c>
      <c r="K18" s="23">
        <f t="shared" si="6"/>
        <v>0</v>
      </c>
    </row>
    <row r="19" spans="1:11" ht="19.5" customHeight="1">
      <c r="A19" s="20"/>
      <c r="B19" s="20"/>
      <c r="C19" s="24" t="s">
        <v>37</v>
      </c>
      <c r="D19" s="20"/>
      <c r="E19" s="20"/>
      <c r="F19" s="18">
        <f t="shared" si="8"/>
        <v>0</v>
      </c>
      <c r="G19" s="18">
        <f t="shared" si="8"/>
        <v>0</v>
      </c>
      <c r="H19" s="22">
        <v>0</v>
      </c>
      <c r="I19" s="22">
        <f t="shared" si="9"/>
        <v>0</v>
      </c>
      <c r="J19" s="22">
        <v>0</v>
      </c>
      <c r="K19" s="23">
        <f t="shared" si="6"/>
        <v>0</v>
      </c>
    </row>
    <row r="20" spans="1:11" ht="19.5" customHeight="1">
      <c r="A20" s="20"/>
      <c r="B20" s="20"/>
      <c r="C20" s="24" t="s">
        <v>38</v>
      </c>
      <c r="D20" s="20"/>
      <c r="E20" s="20"/>
      <c r="F20" s="18">
        <f t="shared" si="8"/>
        <v>443010</v>
      </c>
      <c r="G20" s="18">
        <f t="shared" si="8"/>
        <v>443010</v>
      </c>
      <c r="H20" s="22">
        <v>443010</v>
      </c>
      <c r="I20" s="22">
        <f t="shared" si="9"/>
        <v>443010</v>
      </c>
      <c r="J20" s="22">
        <v>0</v>
      </c>
      <c r="K20" s="23">
        <f t="shared" si="6"/>
        <v>0</v>
      </c>
    </row>
    <row r="21" spans="1:11" ht="19.5" customHeight="1">
      <c r="A21" s="20"/>
      <c r="B21" s="20"/>
      <c r="C21" s="24" t="s">
        <v>39</v>
      </c>
      <c r="D21" s="20"/>
      <c r="E21" s="20"/>
      <c r="F21" s="18">
        <f t="shared" si="8"/>
        <v>0</v>
      </c>
      <c r="G21" s="18">
        <f t="shared" si="8"/>
        <v>0</v>
      </c>
      <c r="H21" s="22">
        <v>0</v>
      </c>
      <c r="I21" s="22">
        <f t="shared" si="9"/>
        <v>0</v>
      </c>
      <c r="J21" s="22">
        <v>0</v>
      </c>
      <c r="K21" s="23">
        <f t="shared" si="6"/>
        <v>0</v>
      </c>
    </row>
    <row r="22" spans="1:11" ht="19.5" customHeight="1">
      <c r="A22" s="20"/>
      <c r="B22" s="20"/>
      <c r="C22" s="24" t="s">
        <v>40</v>
      </c>
      <c r="D22" s="20"/>
      <c r="E22" s="20"/>
      <c r="F22" s="18">
        <f t="shared" si="8"/>
        <v>135780</v>
      </c>
      <c r="G22" s="18">
        <f t="shared" si="8"/>
        <v>135780</v>
      </c>
      <c r="H22" s="18">
        <f>SUM(H23:H24)</f>
        <v>135780</v>
      </c>
      <c r="I22" s="18">
        <f t="shared" ref="I22:K22" si="10">SUM(I23:I24)</f>
        <v>135780</v>
      </c>
      <c r="J22" s="18">
        <f t="shared" si="10"/>
        <v>0</v>
      </c>
      <c r="K22" s="19">
        <f t="shared" si="10"/>
        <v>0</v>
      </c>
    </row>
    <row r="23" spans="1:11" ht="19.5" customHeight="1">
      <c r="A23" s="20"/>
      <c r="B23" s="20"/>
      <c r="C23" s="1"/>
      <c r="D23" s="24" t="s">
        <v>41</v>
      </c>
      <c r="E23" s="20"/>
      <c r="F23" s="18">
        <f t="shared" si="8"/>
        <v>135780</v>
      </c>
      <c r="G23" s="18">
        <f t="shared" si="8"/>
        <v>135780</v>
      </c>
      <c r="H23" s="22">
        <v>135780</v>
      </c>
      <c r="I23" s="22">
        <f t="shared" si="9"/>
        <v>135780</v>
      </c>
      <c r="J23" s="22">
        <v>0</v>
      </c>
      <c r="K23" s="23">
        <f t="shared" si="6"/>
        <v>0</v>
      </c>
    </row>
    <row r="24" spans="1:11" ht="19.5" customHeight="1">
      <c r="A24" s="20"/>
      <c r="B24" s="20"/>
      <c r="C24" s="20"/>
      <c r="D24" s="20" t="s">
        <v>42</v>
      </c>
      <c r="E24" s="20"/>
      <c r="F24" s="18">
        <f t="shared" si="8"/>
        <v>0</v>
      </c>
      <c r="G24" s="18">
        <f t="shared" si="8"/>
        <v>0</v>
      </c>
      <c r="H24" s="22">
        <v>0</v>
      </c>
      <c r="I24" s="22">
        <f t="shared" si="9"/>
        <v>0</v>
      </c>
      <c r="J24" s="22">
        <v>0</v>
      </c>
      <c r="K24" s="23">
        <f t="shared" si="6"/>
        <v>0</v>
      </c>
    </row>
    <row r="25" spans="1:11" ht="19.5" customHeight="1">
      <c r="A25" s="20"/>
      <c r="B25" s="20"/>
      <c r="C25" s="20" t="s">
        <v>43</v>
      </c>
      <c r="D25" s="20"/>
      <c r="E25" s="20"/>
      <c r="F25" s="18">
        <f t="shared" si="8"/>
        <v>0</v>
      </c>
      <c r="G25" s="18">
        <f t="shared" si="8"/>
        <v>0</v>
      </c>
      <c r="H25" s="18">
        <f>SUM(H26:H28)</f>
        <v>0</v>
      </c>
      <c r="I25" s="18">
        <v>0</v>
      </c>
      <c r="J25" s="18">
        <v>0</v>
      </c>
      <c r="K25" s="19">
        <v>0</v>
      </c>
    </row>
    <row r="26" spans="1:11" ht="19.5" customHeight="1">
      <c r="A26" s="20"/>
      <c r="B26" s="20"/>
      <c r="C26" s="20"/>
      <c r="D26" s="20" t="s">
        <v>44</v>
      </c>
      <c r="E26" s="20"/>
      <c r="F26" s="18">
        <f t="shared" si="8"/>
        <v>0</v>
      </c>
      <c r="G26" s="18">
        <f t="shared" si="8"/>
        <v>0</v>
      </c>
      <c r="H26" s="22">
        <v>0</v>
      </c>
      <c r="I26" s="22">
        <f t="shared" si="9"/>
        <v>0</v>
      </c>
      <c r="J26" s="22">
        <v>0</v>
      </c>
      <c r="K26" s="23">
        <f t="shared" si="6"/>
        <v>0</v>
      </c>
    </row>
    <row r="27" spans="1:11" ht="19.5" customHeight="1">
      <c r="A27" s="20"/>
      <c r="B27" s="20"/>
      <c r="C27" s="20"/>
      <c r="D27" s="20" t="s">
        <v>45</v>
      </c>
      <c r="E27" s="20"/>
      <c r="F27" s="18">
        <f t="shared" si="8"/>
        <v>0</v>
      </c>
      <c r="G27" s="18">
        <f t="shared" si="8"/>
        <v>0</v>
      </c>
      <c r="H27" s="22">
        <v>0</v>
      </c>
      <c r="I27" s="22">
        <f t="shared" si="9"/>
        <v>0</v>
      </c>
      <c r="J27" s="22">
        <v>0</v>
      </c>
      <c r="K27" s="23">
        <f t="shared" si="6"/>
        <v>0</v>
      </c>
    </row>
    <row r="28" spans="1:11" ht="19.5" customHeight="1">
      <c r="A28" s="20"/>
      <c r="B28" s="20"/>
      <c r="C28" s="20"/>
      <c r="D28" s="20" t="s">
        <v>46</v>
      </c>
      <c r="E28" s="20"/>
      <c r="F28" s="18">
        <f t="shared" si="8"/>
        <v>0</v>
      </c>
      <c r="G28" s="18">
        <f t="shared" si="8"/>
        <v>0</v>
      </c>
      <c r="H28" s="22">
        <v>0</v>
      </c>
      <c r="I28" s="22">
        <f t="shared" si="9"/>
        <v>0</v>
      </c>
      <c r="J28" s="22">
        <v>0</v>
      </c>
      <c r="K28" s="23">
        <f t="shared" si="6"/>
        <v>0</v>
      </c>
    </row>
    <row r="29" spans="1:11" ht="18.600000000000001" customHeight="1">
      <c r="A29" s="1208" t="s">
        <v>17</v>
      </c>
      <c r="B29" s="1208"/>
      <c r="C29" s="1208"/>
      <c r="D29" s="1208"/>
      <c r="E29" s="1209"/>
      <c r="F29" s="1212" t="s">
        <v>18</v>
      </c>
      <c r="G29" s="1213"/>
      <c r="H29" s="14" t="s">
        <v>19</v>
      </c>
      <c r="I29" s="15" t="s">
        <v>20</v>
      </c>
      <c r="J29" s="14" t="s">
        <v>21</v>
      </c>
      <c r="K29" s="16" t="s">
        <v>22</v>
      </c>
    </row>
    <row r="30" spans="1:11" ht="18.600000000000001" customHeight="1">
      <c r="A30" s="1210"/>
      <c r="B30" s="1210"/>
      <c r="C30" s="1210"/>
      <c r="D30" s="1210"/>
      <c r="E30" s="1211"/>
      <c r="F30" s="3" t="s">
        <v>23</v>
      </c>
      <c r="G30" s="3" t="s">
        <v>24</v>
      </c>
      <c r="H30" s="3" t="s">
        <v>23</v>
      </c>
      <c r="I30" s="3" t="s">
        <v>24</v>
      </c>
      <c r="J30" s="3" t="s">
        <v>23</v>
      </c>
      <c r="K30" s="13" t="s">
        <v>24</v>
      </c>
    </row>
    <row r="31" spans="1:11" ht="19.5" customHeight="1">
      <c r="A31" s="20"/>
      <c r="B31" s="20"/>
      <c r="C31" s="20" t="s">
        <v>47</v>
      </c>
      <c r="D31" s="20"/>
      <c r="E31" s="20"/>
      <c r="F31" s="18">
        <f>H31+J31</f>
        <v>0</v>
      </c>
      <c r="G31" s="18">
        <f>I31+K31</f>
        <v>0</v>
      </c>
      <c r="H31" s="18">
        <f>SUM(H32:H33)</f>
        <v>0</v>
      </c>
      <c r="I31" s="18">
        <f t="shared" ref="I31:K31" si="11">SUM(I32:I33)</f>
        <v>0</v>
      </c>
      <c r="J31" s="18">
        <f t="shared" si="11"/>
        <v>0</v>
      </c>
      <c r="K31" s="19">
        <f t="shared" si="11"/>
        <v>0</v>
      </c>
    </row>
    <row r="32" spans="1:11" ht="19.5" customHeight="1">
      <c r="A32" s="20"/>
      <c r="B32" s="20"/>
      <c r="C32" s="20"/>
      <c r="D32" s="20" t="s">
        <v>48</v>
      </c>
      <c r="E32" s="20"/>
      <c r="F32" s="18">
        <f t="shared" ref="F32:G42" si="12">H32+J32</f>
        <v>0</v>
      </c>
      <c r="G32" s="18">
        <f t="shared" si="12"/>
        <v>0</v>
      </c>
      <c r="H32" s="22">
        <v>0</v>
      </c>
      <c r="I32" s="22">
        <f t="shared" ref="I32:I36" si="13">H32</f>
        <v>0</v>
      </c>
      <c r="J32" s="22">
        <v>0</v>
      </c>
      <c r="K32" s="23">
        <f t="shared" ref="K32:K36" si="14">J32</f>
        <v>0</v>
      </c>
    </row>
    <row r="33" spans="1:11" ht="19.5" customHeight="1">
      <c r="A33" s="20"/>
      <c r="B33" s="20"/>
      <c r="C33" s="20"/>
      <c r="D33" s="20" t="s">
        <v>49</v>
      </c>
      <c r="E33" s="20"/>
      <c r="F33" s="18">
        <f t="shared" si="12"/>
        <v>0</v>
      </c>
      <c r="G33" s="18">
        <f t="shared" si="12"/>
        <v>0</v>
      </c>
      <c r="H33" s="22">
        <v>0</v>
      </c>
      <c r="I33" s="22">
        <f t="shared" si="13"/>
        <v>0</v>
      </c>
      <c r="J33" s="22">
        <v>0</v>
      </c>
      <c r="K33" s="23">
        <f t="shared" si="14"/>
        <v>0</v>
      </c>
    </row>
    <row r="34" spans="1:11" ht="19.5" customHeight="1">
      <c r="A34" s="20"/>
      <c r="B34" s="20"/>
      <c r="C34" s="20" t="s">
        <v>50</v>
      </c>
      <c r="D34" s="20"/>
      <c r="E34" s="20"/>
      <c r="F34" s="18">
        <f t="shared" si="12"/>
        <v>0</v>
      </c>
      <c r="G34" s="18">
        <f t="shared" si="12"/>
        <v>0</v>
      </c>
      <c r="H34" s="22">
        <v>0</v>
      </c>
      <c r="I34" s="22">
        <f t="shared" si="13"/>
        <v>0</v>
      </c>
      <c r="J34" s="22">
        <v>0</v>
      </c>
      <c r="K34" s="23">
        <f t="shared" si="14"/>
        <v>0</v>
      </c>
    </row>
    <row r="35" spans="1:11" ht="19.5" customHeight="1">
      <c r="A35" s="20"/>
      <c r="B35" s="20"/>
      <c r="C35" s="20" t="s">
        <v>51</v>
      </c>
      <c r="D35" s="20"/>
      <c r="E35" s="20"/>
      <c r="F35" s="18">
        <f t="shared" si="12"/>
        <v>0</v>
      </c>
      <c r="G35" s="18">
        <f t="shared" si="12"/>
        <v>0</v>
      </c>
      <c r="H35" s="22">
        <v>0</v>
      </c>
      <c r="I35" s="22">
        <f t="shared" si="13"/>
        <v>0</v>
      </c>
      <c r="J35" s="22">
        <v>0</v>
      </c>
      <c r="K35" s="23">
        <f t="shared" si="14"/>
        <v>0</v>
      </c>
    </row>
    <row r="36" spans="1:11" ht="19.5" customHeight="1">
      <c r="A36" s="20"/>
      <c r="B36" s="20"/>
      <c r="C36" s="20" t="s">
        <v>52</v>
      </c>
      <c r="D36" s="20"/>
      <c r="E36" s="20"/>
      <c r="F36" s="18">
        <f t="shared" si="12"/>
        <v>170516</v>
      </c>
      <c r="G36" s="18">
        <f t="shared" si="12"/>
        <v>170516</v>
      </c>
      <c r="H36" s="22">
        <v>168260</v>
      </c>
      <c r="I36" s="22">
        <f t="shared" si="13"/>
        <v>168260</v>
      </c>
      <c r="J36" s="22">
        <f>1128+1128</f>
        <v>2256</v>
      </c>
      <c r="K36" s="23">
        <f t="shared" si="14"/>
        <v>2256</v>
      </c>
    </row>
    <row r="37" spans="1:11" ht="19.5" customHeight="1">
      <c r="A37" s="20"/>
      <c r="B37" s="20" t="s">
        <v>53</v>
      </c>
      <c r="C37" s="20"/>
      <c r="D37" s="20"/>
      <c r="E37" s="20"/>
      <c r="F37" s="18">
        <f t="shared" si="12"/>
        <v>0</v>
      </c>
      <c r="G37" s="18">
        <f t="shared" si="12"/>
        <v>0</v>
      </c>
      <c r="H37" s="18">
        <f>SUM(H38)</f>
        <v>0</v>
      </c>
      <c r="I37" s="18">
        <f t="shared" ref="I37:K37" si="15">SUM(I38)</f>
        <v>0</v>
      </c>
      <c r="J37" s="18">
        <f t="shared" si="15"/>
        <v>0</v>
      </c>
      <c r="K37" s="19">
        <f t="shared" si="15"/>
        <v>0</v>
      </c>
    </row>
    <row r="38" spans="1:11" ht="19.5" customHeight="1">
      <c r="A38" s="20"/>
      <c r="B38" s="20"/>
      <c r="C38" s="20" t="s">
        <v>54</v>
      </c>
      <c r="D38" s="20"/>
      <c r="E38" s="20"/>
      <c r="F38" s="18">
        <f t="shared" si="12"/>
        <v>0</v>
      </c>
      <c r="G38" s="18">
        <f t="shared" si="12"/>
        <v>0</v>
      </c>
      <c r="H38" s="18">
        <f>SUM(H39:H42)</f>
        <v>0</v>
      </c>
      <c r="I38" s="18">
        <f>SUM(I39:I42)</f>
        <v>0</v>
      </c>
      <c r="J38" s="18">
        <f t="shared" ref="J38:K38" si="16">SUM(J39:J42)</f>
        <v>0</v>
      </c>
      <c r="K38" s="19">
        <f t="shared" si="16"/>
        <v>0</v>
      </c>
    </row>
    <row r="39" spans="1:11" ht="19.5" customHeight="1">
      <c r="A39" s="20"/>
      <c r="B39" s="20"/>
      <c r="C39" s="20"/>
      <c r="D39" s="20" t="s">
        <v>55</v>
      </c>
      <c r="E39" s="20"/>
      <c r="F39" s="18">
        <f t="shared" si="12"/>
        <v>0</v>
      </c>
      <c r="G39" s="18">
        <f t="shared" si="12"/>
        <v>0</v>
      </c>
      <c r="H39" s="22">
        <v>0</v>
      </c>
      <c r="I39" s="22">
        <f t="shared" ref="I39:I42" si="17">H39</f>
        <v>0</v>
      </c>
      <c r="J39" s="22">
        <v>0</v>
      </c>
      <c r="K39" s="23">
        <f t="shared" ref="K39:K42" si="18">J39</f>
        <v>0</v>
      </c>
    </row>
    <row r="40" spans="1:11" ht="19.5" customHeight="1">
      <c r="A40" s="20"/>
      <c r="B40" s="20"/>
      <c r="C40" s="20"/>
      <c r="D40" s="20" t="s">
        <v>56</v>
      </c>
      <c r="E40" s="20"/>
      <c r="F40" s="18">
        <f t="shared" si="12"/>
        <v>0</v>
      </c>
      <c r="G40" s="18">
        <f t="shared" si="12"/>
        <v>0</v>
      </c>
      <c r="H40" s="22">
        <v>0</v>
      </c>
      <c r="I40" s="22">
        <f t="shared" si="17"/>
        <v>0</v>
      </c>
      <c r="J40" s="22">
        <v>0</v>
      </c>
      <c r="K40" s="23">
        <f t="shared" si="18"/>
        <v>0</v>
      </c>
    </row>
    <row r="41" spans="1:11" ht="19.5" customHeight="1">
      <c r="A41" s="20"/>
      <c r="B41" s="20"/>
      <c r="C41" s="20"/>
      <c r="D41" s="20" t="s">
        <v>57</v>
      </c>
      <c r="E41" s="20"/>
      <c r="F41" s="18">
        <f t="shared" si="12"/>
        <v>0</v>
      </c>
      <c r="G41" s="18">
        <f t="shared" si="12"/>
        <v>0</v>
      </c>
      <c r="H41" s="22">
        <v>0</v>
      </c>
      <c r="I41" s="22">
        <f t="shared" si="17"/>
        <v>0</v>
      </c>
      <c r="J41" s="22">
        <v>0</v>
      </c>
      <c r="K41" s="23">
        <f t="shared" si="18"/>
        <v>0</v>
      </c>
    </row>
    <row r="42" spans="1:11" ht="19.5" customHeight="1">
      <c r="A42" s="20"/>
      <c r="B42" s="20"/>
      <c r="C42" s="20"/>
      <c r="D42" s="20" t="s">
        <v>42</v>
      </c>
      <c r="E42" s="20"/>
      <c r="F42" s="18">
        <f t="shared" si="12"/>
        <v>0</v>
      </c>
      <c r="G42" s="18">
        <f t="shared" si="12"/>
        <v>0</v>
      </c>
      <c r="H42" s="22"/>
      <c r="I42" s="22">
        <f t="shared" si="17"/>
        <v>0</v>
      </c>
      <c r="J42" s="22">
        <v>0</v>
      </c>
      <c r="K42" s="23">
        <f t="shared" si="18"/>
        <v>0</v>
      </c>
    </row>
    <row r="43" spans="1:11" ht="19.5" customHeight="1">
      <c r="A43" s="20"/>
      <c r="B43" s="25" t="s">
        <v>58</v>
      </c>
      <c r="C43" s="20"/>
      <c r="D43" s="20"/>
      <c r="E43" s="20"/>
      <c r="F43" s="18">
        <f>F37+F7</f>
        <v>15983302</v>
      </c>
      <c r="G43" s="18">
        <f t="shared" ref="G43:K43" si="19">G37+G7</f>
        <v>15983302</v>
      </c>
      <c r="H43" s="18">
        <f t="shared" si="19"/>
        <v>15981046</v>
      </c>
      <c r="I43" s="18">
        <f t="shared" si="19"/>
        <v>15981046</v>
      </c>
      <c r="J43" s="18">
        <f t="shared" si="19"/>
        <v>2256</v>
      </c>
      <c r="K43" s="19">
        <f t="shared" si="19"/>
        <v>2256</v>
      </c>
    </row>
    <row r="44" spans="1:11" ht="19.5" customHeight="1">
      <c r="A44" s="20"/>
      <c r="B44" s="20" t="s">
        <v>59</v>
      </c>
      <c r="C44" s="20"/>
      <c r="D44" s="20"/>
      <c r="E44" s="20"/>
      <c r="F44" s="26">
        <v>0</v>
      </c>
      <c r="G44" s="22">
        <f>F44</f>
        <v>0</v>
      </c>
      <c r="H44" s="27"/>
      <c r="I44" s="28"/>
      <c r="J44" s="28"/>
      <c r="K44" s="29"/>
    </row>
    <row r="45" spans="1:11" ht="19.5" customHeight="1">
      <c r="A45" s="20"/>
      <c r="B45" s="20" t="s">
        <v>60</v>
      </c>
      <c r="C45" s="20"/>
      <c r="D45" s="20"/>
      <c r="E45" s="20"/>
      <c r="F45" s="26">
        <v>0</v>
      </c>
      <c r="G45" s="22">
        <f t="shared" ref="G45:G50" si="20">F45</f>
        <v>0</v>
      </c>
      <c r="H45" s="30"/>
      <c r="I45" s="31"/>
      <c r="J45" s="31"/>
      <c r="K45" s="32"/>
    </row>
    <row r="46" spans="1:11" ht="19.5" customHeight="1">
      <c r="A46" s="20"/>
      <c r="B46" s="20" t="s">
        <v>61</v>
      </c>
      <c r="C46" s="20"/>
      <c r="D46" s="20"/>
      <c r="E46" s="20"/>
      <c r="F46" s="26">
        <v>0</v>
      </c>
      <c r="G46" s="22">
        <f t="shared" si="20"/>
        <v>0</v>
      </c>
      <c r="H46" s="30"/>
      <c r="I46" s="31"/>
      <c r="J46" s="31"/>
      <c r="K46" s="32"/>
    </row>
    <row r="47" spans="1:11" ht="19.5" customHeight="1">
      <c r="A47" s="20"/>
      <c r="B47" s="20" t="s">
        <v>62</v>
      </c>
      <c r="C47" s="20"/>
      <c r="D47" s="20"/>
      <c r="E47" s="20"/>
      <c r="F47" s="26">
        <v>0</v>
      </c>
      <c r="G47" s="22">
        <f t="shared" si="20"/>
        <v>0</v>
      </c>
      <c r="H47" s="33"/>
      <c r="I47" s="31"/>
      <c r="J47" s="31"/>
      <c r="K47" s="32"/>
    </row>
    <row r="48" spans="1:11" ht="19.5" customHeight="1">
      <c r="A48" s="20"/>
      <c r="B48" s="20" t="s">
        <v>63</v>
      </c>
      <c r="C48" s="20"/>
      <c r="D48" s="20"/>
      <c r="E48" s="20"/>
      <c r="F48" s="26">
        <v>0</v>
      </c>
      <c r="G48" s="22">
        <f t="shared" si="20"/>
        <v>0</v>
      </c>
      <c r="H48" s="30"/>
      <c r="I48" s="31"/>
      <c r="J48" s="31"/>
      <c r="K48" s="32"/>
    </row>
    <row r="49" spans="1:11" ht="19.5" customHeight="1">
      <c r="A49" s="20" t="s">
        <v>64</v>
      </c>
      <c r="B49" s="20"/>
      <c r="C49" s="20"/>
      <c r="D49" s="20"/>
      <c r="E49" s="20"/>
      <c r="F49" s="26">
        <v>0</v>
      </c>
      <c r="G49" s="22">
        <f t="shared" si="20"/>
        <v>0</v>
      </c>
      <c r="H49" s="30"/>
      <c r="I49" s="31"/>
      <c r="J49" s="31"/>
      <c r="K49" s="32"/>
    </row>
    <row r="50" spans="1:11" ht="19.5" customHeight="1">
      <c r="A50" s="20"/>
      <c r="B50" s="20" t="s">
        <v>65</v>
      </c>
      <c r="C50" s="20"/>
      <c r="D50" s="20"/>
      <c r="E50" s="20"/>
      <c r="F50" s="26">
        <v>0</v>
      </c>
      <c r="G50" s="22">
        <f t="shared" si="20"/>
        <v>0</v>
      </c>
      <c r="H50" s="30"/>
      <c r="I50" s="31"/>
      <c r="J50" s="31"/>
      <c r="K50" s="32"/>
    </row>
    <row r="51" spans="1:11" ht="19.5" customHeight="1">
      <c r="A51" s="25" t="s">
        <v>66</v>
      </c>
      <c r="B51" s="20"/>
      <c r="C51" s="20"/>
      <c r="D51" s="20"/>
      <c r="E51" s="34"/>
      <c r="F51" s="18">
        <f>SUM(F43:F50)</f>
        <v>15983302</v>
      </c>
      <c r="G51" s="22"/>
      <c r="H51" s="30"/>
      <c r="I51" s="31"/>
      <c r="J51" s="31"/>
      <c r="K51" s="32"/>
    </row>
    <row r="52" spans="1:11" ht="19.5" customHeight="1">
      <c r="A52" s="25" t="s">
        <v>67</v>
      </c>
      <c r="B52" s="20"/>
      <c r="C52" s="20"/>
      <c r="D52" s="20"/>
      <c r="E52" s="35"/>
      <c r="F52" s="22">
        <f>'鄉庫收支月報表(114年12月)'!F128</f>
        <v>478173278</v>
      </c>
      <c r="G52" s="22"/>
      <c r="H52" s="30"/>
      <c r="I52" s="31"/>
      <c r="J52" s="31"/>
      <c r="K52" s="32"/>
    </row>
    <row r="53" spans="1:11" ht="19.5" customHeight="1">
      <c r="A53" s="25" t="s">
        <v>68</v>
      </c>
      <c r="B53" s="20"/>
      <c r="C53" s="20"/>
      <c r="D53" s="20"/>
      <c r="E53" s="35"/>
      <c r="F53" s="18">
        <f>SUM(F51:F52)</f>
        <v>494156580</v>
      </c>
      <c r="G53" s="22"/>
      <c r="H53" s="36"/>
      <c r="I53" s="37"/>
      <c r="J53" s="37"/>
      <c r="K53" s="38"/>
    </row>
    <row r="54" spans="1:11" ht="18.600000000000001" customHeight="1">
      <c r="A54" s="1208" t="s">
        <v>17</v>
      </c>
      <c r="B54" s="1208"/>
      <c r="C54" s="1208"/>
      <c r="D54" s="1208"/>
      <c r="E54" s="1209"/>
      <c r="F54" s="1222" t="s">
        <v>18</v>
      </c>
      <c r="G54" s="1223"/>
      <c r="H54" s="40" t="s">
        <v>19</v>
      </c>
      <c r="I54" s="41" t="s">
        <v>69</v>
      </c>
      <c r="J54" s="40" t="s">
        <v>21</v>
      </c>
      <c r="K54" s="42" t="s">
        <v>70</v>
      </c>
    </row>
    <row r="55" spans="1:11" ht="18.600000000000001" customHeight="1">
      <c r="A55" s="1210"/>
      <c r="B55" s="1210"/>
      <c r="C55" s="1210"/>
      <c r="D55" s="1210"/>
      <c r="E55" s="1211"/>
      <c r="F55" s="43" t="s">
        <v>23</v>
      </c>
      <c r="G55" s="43" t="s">
        <v>24</v>
      </c>
      <c r="H55" s="43" t="s">
        <v>23</v>
      </c>
      <c r="I55" s="43" t="s">
        <v>24</v>
      </c>
      <c r="J55" s="43" t="s">
        <v>23</v>
      </c>
      <c r="K55" s="39" t="s">
        <v>24</v>
      </c>
    </row>
    <row r="56" spans="1:11" ht="19.5" customHeight="1">
      <c r="A56" s="20"/>
      <c r="B56" s="21" t="s">
        <v>71</v>
      </c>
      <c r="C56" s="20"/>
      <c r="D56" s="20"/>
      <c r="E56" s="20"/>
      <c r="F56" s="18">
        <f>H56+J56</f>
        <v>8685872</v>
      </c>
      <c r="G56" s="18">
        <f>I56+K56</f>
        <v>24467373</v>
      </c>
      <c r="H56" s="18">
        <f>H57+H62+H66+H71+H77+H82+H85+H88</f>
        <v>8685872</v>
      </c>
      <c r="I56" s="18">
        <f t="shared" ref="I56:K56" si="21">I57+I62+I66+I71+I77+I82+I85+I88</f>
        <v>24467373</v>
      </c>
      <c r="J56" s="18">
        <f t="shared" si="21"/>
        <v>0</v>
      </c>
      <c r="K56" s="19">
        <f t="shared" si="21"/>
        <v>0</v>
      </c>
    </row>
    <row r="57" spans="1:11" ht="19.5" customHeight="1">
      <c r="A57" s="20"/>
      <c r="B57" s="20"/>
      <c r="C57" s="21" t="s">
        <v>72</v>
      </c>
      <c r="D57" s="20"/>
      <c r="E57" s="20"/>
      <c r="F57" s="18">
        <f t="shared" ref="F57:G79" si="22">H57+J57</f>
        <v>6528902</v>
      </c>
      <c r="G57" s="18">
        <f t="shared" si="22"/>
        <v>6528902</v>
      </c>
      <c r="H57" s="18">
        <f>SUM(H58:H61)</f>
        <v>6528902</v>
      </c>
      <c r="I57" s="18">
        <f t="shared" ref="I57:K57" si="23">SUM(I58:I61)</f>
        <v>6528902</v>
      </c>
      <c r="J57" s="18">
        <f t="shared" si="23"/>
        <v>0</v>
      </c>
      <c r="K57" s="19">
        <f t="shared" si="23"/>
        <v>0</v>
      </c>
    </row>
    <row r="58" spans="1:11" ht="19.5" customHeight="1">
      <c r="A58" s="20"/>
      <c r="B58" s="20"/>
      <c r="C58" s="21"/>
      <c r="D58" s="20" t="s">
        <v>73</v>
      </c>
      <c r="E58" s="20"/>
      <c r="F58" s="18">
        <f t="shared" si="22"/>
        <v>4434353</v>
      </c>
      <c r="G58" s="18">
        <f t="shared" si="22"/>
        <v>4434353</v>
      </c>
      <c r="H58" s="22">
        <v>4434353</v>
      </c>
      <c r="I58" s="22">
        <f t="shared" ref="I58:I61" si="24">H58</f>
        <v>4434353</v>
      </c>
      <c r="J58" s="22">
        <v>0</v>
      </c>
      <c r="K58" s="23">
        <f t="shared" ref="K58:K61" si="25">J58</f>
        <v>0</v>
      </c>
    </row>
    <row r="59" spans="1:11" ht="19.5" customHeight="1">
      <c r="A59" s="20"/>
      <c r="B59" s="20"/>
      <c r="C59" s="21"/>
      <c r="D59" s="20" t="s">
        <v>74</v>
      </c>
      <c r="E59" s="20"/>
      <c r="F59" s="18">
        <f t="shared" si="22"/>
        <v>659178</v>
      </c>
      <c r="G59" s="18">
        <f t="shared" si="22"/>
        <v>659178</v>
      </c>
      <c r="H59" s="22">
        <v>659178</v>
      </c>
      <c r="I59" s="22">
        <f t="shared" si="24"/>
        <v>659178</v>
      </c>
      <c r="J59" s="22">
        <v>0</v>
      </c>
      <c r="K59" s="23">
        <f t="shared" si="25"/>
        <v>0</v>
      </c>
    </row>
    <row r="60" spans="1:11" ht="19.5" customHeight="1">
      <c r="A60" s="20"/>
      <c r="B60" s="20"/>
      <c r="C60" s="21"/>
      <c r="D60" s="20" t="s">
        <v>75</v>
      </c>
      <c r="E60" s="20"/>
      <c r="F60" s="18">
        <f t="shared" si="22"/>
        <v>1423281</v>
      </c>
      <c r="G60" s="18">
        <f t="shared" si="22"/>
        <v>1423281</v>
      </c>
      <c r="H60" s="22">
        <v>1423281</v>
      </c>
      <c r="I60" s="22">
        <f t="shared" si="24"/>
        <v>1423281</v>
      </c>
      <c r="J60" s="22">
        <v>0</v>
      </c>
      <c r="K60" s="23">
        <f t="shared" si="25"/>
        <v>0</v>
      </c>
    </row>
    <row r="61" spans="1:11" ht="19.5" customHeight="1">
      <c r="A61" s="20"/>
      <c r="B61" s="20"/>
      <c r="C61" s="21"/>
      <c r="D61" s="20" t="s">
        <v>76</v>
      </c>
      <c r="E61" s="20"/>
      <c r="F61" s="18">
        <f t="shared" si="22"/>
        <v>12090</v>
      </c>
      <c r="G61" s="18">
        <f t="shared" si="22"/>
        <v>12090</v>
      </c>
      <c r="H61" s="22">
        <v>12090</v>
      </c>
      <c r="I61" s="22">
        <f t="shared" si="24"/>
        <v>12090</v>
      </c>
      <c r="J61" s="22">
        <v>0</v>
      </c>
      <c r="K61" s="23">
        <f t="shared" si="25"/>
        <v>0</v>
      </c>
    </row>
    <row r="62" spans="1:11" ht="19.5" customHeight="1">
      <c r="A62" s="20"/>
      <c r="B62" s="20"/>
      <c r="C62" s="21" t="s">
        <v>77</v>
      </c>
      <c r="D62" s="20"/>
      <c r="E62" s="20"/>
      <c r="F62" s="18">
        <f t="shared" si="22"/>
        <v>67794</v>
      </c>
      <c r="G62" s="18">
        <f t="shared" si="22"/>
        <v>67794</v>
      </c>
      <c r="H62" s="18">
        <f>SUM(H63:H65)</f>
        <v>67794</v>
      </c>
      <c r="I62" s="18">
        <f t="shared" ref="I62:K62" si="26">SUM(I63:I65)</f>
        <v>67794</v>
      </c>
      <c r="J62" s="18">
        <f t="shared" si="26"/>
        <v>0</v>
      </c>
      <c r="K62" s="19">
        <f t="shared" si="26"/>
        <v>0</v>
      </c>
    </row>
    <row r="63" spans="1:11" ht="19.5" customHeight="1">
      <c r="A63" s="20"/>
      <c r="B63" s="20"/>
      <c r="C63" s="21"/>
      <c r="D63" s="20" t="s">
        <v>78</v>
      </c>
      <c r="E63" s="20"/>
      <c r="F63" s="18">
        <f t="shared" si="22"/>
        <v>0</v>
      </c>
      <c r="G63" s="18">
        <f t="shared" si="22"/>
        <v>0</v>
      </c>
      <c r="H63" s="22">
        <v>0</v>
      </c>
      <c r="I63" s="22">
        <f t="shared" ref="I63:I65" si="27">H63</f>
        <v>0</v>
      </c>
      <c r="J63" s="22">
        <v>0</v>
      </c>
      <c r="K63" s="23">
        <f t="shared" ref="K63:K65" si="28">J63</f>
        <v>0</v>
      </c>
    </row>
    <row r="64" spans="1:11" ht="19.5" customHeight="1">
      <c r="A64" s="20"/>
      <c r="B64" s="20"/>
      <c r="C64" s="21"/>
      <c r="D64" s="20" t="s">
        <v>79</v>
      </c>
      <c r="E64" s="20"/>
      <c r="F64" s="18">
        <f t="shared" si="22"/>
        <v>0</v>
      </c>
      <c r="G64" s="18">
        <f t="shared" si="22"/>
        <v>0</v>
      </c>
      <c r="H64" s="22">
        <v>0</v>
      </c>
      <c r="I64" s="22">
        <f t="shared" si="27"/>
        <v>0</v>
      </c>
      <c r="J64" s="22">
        <v>0</v>
      </c>
      <c r="K64" s="23">
        <f t="shared" si="28"/>
        <v>0</v>
      </c>
    </row>
    <row r="65" spans="1:13" ht="19.5" customHeight="1">
      <c r="A65" s="20"/>
      <c r="B65" s="20"/>
      <c r="C65" s="21"/>
      <c r="D65" s="20" t="s">
        <v>80</v>
      </c>
      <c r="E65" s="20"/>
      <c r="F65" s="18">
        <f t="shared" si="22"/>
        <v>67794</v>
      </c>
      <c r="G65" s="18">
        <f t="shared" si="22"/>
        <v>67794</v>
      </c>
      <c r="H65" s="22">
        <v>67794</v>
      </c>
      <c r="I65" s="22">
        <f t="shared" si="27"/>
        <v>67794</v>
      </c>
      <c r="J65" s="22">
        <v>0</v>
      </c>
      <c r="K65" s="23">
        <f t="shared" si="28"/>
        <v>0</v>
      </c>
    </row>
    <row r="66" spans="1:13" ht="19.5" customHeight="1">
      <c r="A66" s="20"/>
      <c r="B66" s="20"/>
      <c r="C66" s="21" t="s">
        <v>81</v>
      </c>
      <c r="D66" s="20"/>
      <c r="E66" s="20"/>
      <c r="F66" s="18">
        <f t="shared" si="22"/>
        <v>598613</v>
      </c>
      <c r="G66" s="18">
        <f t="shared" si="22"/>
        <v>598613</v>
      </c>
      <c r="H66" s="18">
        <f>SUM(H67:H70)</f>
        <v>598613</v>
      </c>
      <c r="I66" s="18">
        <f t="shared" ref="I66:K66" si="29">SUM(I67:I70)</f>
        <v>598613</v>
      </c>
      <c r="J66" s="18">
        <f t="shared" si="29"/>
        <v>0</v>
      </c>
      <c r="K66" s="19">
        <f t="shared" si="29"/>
        <v>0</v>
      </c>
    </row>
    <row r="67" spans="1:13" ht="19.5" customHeight="1">
      <c r="A67" s="20"/>
      <c r="B67" s="20"/>
      <c r="C67" s="21"/>
      <c r="D67" s="20" t="s">
        <v>82</v>
      </c>
      <c r="E67" s="20"/>
      <c r="F67" s="18">
        <f t="shared" si="22"/>
        <v>461235</v>
      </c>
      <c r="G67" s="18">
        <f t="shared" si="22"/>
        <v>461235</v>
      </c>
      <c r="H67" s="22">
        <v>461235</v>
      </c>
      <c r="I67" s="22">
        <f t="shared" ref="I67:I70" si="30">H67</f>
        <v>461235</v>
      </c>
      <c r="J67" s="22">
        <v>0</v>
      </c>
      <c r="K67" s="23">
        <f t="shared" ref="K67:K70" si="31">J67</f>
        <v>0</v>
      </c>
    </row>
    <row r="68" spans="1:13" ht="19.5" customHeight="1">
      <c r="A68" s="20"/>
      <c r="B68" s="20"/>
      <c r="C68" s="21"/>
      <c r="D68" s="20" t="s">
        <v>83</v>
      </c>
      <c r="E68" s="20"/>
      <c r="F68" s="18">
        <f t="shared" si="22"/>
        <v>0</v>
      </c>
      <c r="G68" s="18">
        <f t="shared" si="22"/>
        <v>0</v>
      </c>
      <c r="H68" s="22">
        <v>0</v>
      </c>
      <c r="I68" s="22">
        <f t="shared" si="30"/>
        <v>0</v>
      </c>
      <c r="J68" s="22">
        <v>0</v>
      </c>
      <c r="K68" s="23">
        <f t="shared" si="31"/>
        <v>0</v>
      </c>
    </row>
    <row r="69" spans="1:13" ht="19.5" customHeight="1">
      <c r="A69" s="20"/>
      <c r="B69" s="20"/>
      <c r="C69" s="21"/>
      <c r="D69" s="20" t="s">
        <v>84</v>
      </c>
      <c r="E69" s="20"/>
      <c r="F69" s="18">
        <f t="shared" si="22"/>
        <v>0</v>
      </c>
      <c r="G69" s="18">
        <f t="shared" si="22"/>
        <v>0</v>
      </c>
      <c r="H69" s="22">
        <v>0</v>
      </c>
      <c r="I69" s="22">
        <f t="shared" si="30"/>
        <v>0</v>
      </c>
      <c r="J69" s="22">
        <v>0</v>
      </c>
      <c r="K69" s="23">
        <f t="shared" si="31"/>
        <v>0</v>
      </c>
    </row>
    <row r="70" spans="1:13" ht="19.5" customHeight="1">
      <c r="A70" s="20"/>
      <c r="B70" s="20"/>
      <c r="C70" s="21"/>
      <c r="D70" s="20" t="s">
        <v>85</v>
      </c>
      <c r="E70" s="20"/>
      <c r="F70" s="18">
        <f t="shared" si="22"/>
        <v>137378</v>
      </c>
      <c r="G70" s="18">
        <f t="shared" si="22"/>
        <v>137378</v>
      </c>
      <c r="H70" s="22">
        <v>137378</v>
      </c>
      <c r="I70" s="22">
        <f t="shared" si="30"/>
        <v>137378</v>
      </c>
      <c r="J70" s="22">
        <v>0</v>
      </c>
      <c r="K70" s="23">
        <f t="shared" si="31"/>
        <v>0</v>
      </c>
    </row>
    <row r="71" spans="1:13" ht="19.5" customHeight="1">
      <c r="A71" s="20"/>
      <c r="B71" s="20"/>
      <c r="C71" s="21" t="s">
        <v>86</v>
      </c>
      <c r="D71" s="20"/>
      <c r="E71" s="20"/>
      <c r="F71" s="18">
        <f t="shared" si="22"/>
        <v>518386</v>
      </c>
      <c r="G71" s="18">
        <f t="shared" si="22"/>
        <v>518386</v>
      </c>
      <c r="H71" s="18">
        <f>SUM(H72:H76)</f>
        <v>518386</v>
      </c>
      <c r="I71" s="18">
        <f t="shared" ref="I71:K71" si="32">SUM(I72:I76)</f>
        <v>518386</v>
      </c>
      <c r="J71" s="18">
        <f t="shared" si="32"/>
        <v>0</v>
      </c>
      <c r="K71" s="19">
        <f t="shared" si="32"/>
        <v>0</v>
      </c>
    </row>
    <row r="72" spans="1:13" ht="19.5" customHeight="1">
      <c r="A72" s="20"/>
      <c r="B72" s="20"/>
      <c r="C72" s="21"/>
      <c r="D72" s="20" t="s">
        <v>87</v>
      </c>
      <c r="E72" s="20"/>
      <c r="F72" s="18">
        <f t="shared" si="22"/>
        <v>0</v>
      </c>
      <c r="G72" s="18">
        <f t="shared" si="22"/>
        <v>0</v>
      </c>
      <c r="H72" s="22">
        <v>0</v>
      </c>
      <c r="I72" s="22">
        <f t="shared" ref="I72:I76" si="33">H72</f>
        <v>0</v>
      </c>
      <c r="J72" s="22">
        <v>0</v>
      </c>
      <c r="K72" s="23">
        <f t="shared" ref="K72:K76" si="34">J72</f>
        <v>0</v>
      </c>
    </row>
    <row r="73" spans="1:13" ht="19.5" customHeight="1">
      <c r="A73" s="20"/>
      <c r="B73" s="20"/>
      <c r="C73" s="21"/>
      <c r="D73" s="20" t="s">
        <v>88</v>
      </c>
      <c r="E73" s="20"/>
      <c r="F73" s="18">
        <f t="shared" si="22"/>
        <v>0</v>
      </c>
      <c r="G73" s="18">
        <f t="shared" si="22"/>
        <v>0</v>
      </c>
      <c r="H73" s="22">
        <v>0</v>
      </c>
      <c r="I73" s="22">
        <f t="shared" si="33"/>
        <v>0</v>
      </c>
      <c r="J73" s="22">
        <v>0</v>
      </c>
      <c r="K73" s="23">
        <f t="shared" si="34"/>
        <v>0</v>
      </c>
    </row>
    <row r="74" spans="1:13" ht="19.5" customHeight="1">
      <c r="A74" s="20"/>
      <c r="B74" s="20"/>
      <c r="C74" s="21"/>
      <c r="D74" s="20" t="s">
        <v>89</v>
      </c>
      <c r="E74" s="20"/>
      <c r="F74" s="18">
        <f t="shared" si="22"/>
        <v>518386</v>
      </c>
      <c r="G74" s="18">
        <f t="shared" si="22"/>
        <v>518386</v>
      </c>
      <c r="H74" s="22">
        <v>518386</v>
      </c>
      <c r="I74" s="22">
        <f t="shared" si="33"/>
        <v>518386</v>
      </c>
      <c r="J74" s="22">
        <v>0</v>
      </c>
      <c r="K74" s="23">
        <f t="shared" si="34"/>
        <v>0</v>
      </c>
    </row>
    <row r="75" spans="1:13" ht="19.5" customHeight="1">
      <c r="A75" s="20"/>
      <c r="B75" s="20"/>
      <c r="C75" s="21"/>
      <c r="D75" s="20" t="s">
        <v>90</v>
      </c>
      <c r="E75" s="20"/>
      <c r="F75" s="18">
        <f t="shared" si="22"/>
        <v>0</v>
      </c>
      <c r="G75" s="18">
        <f t="shared" si="22"/>
        <v>0</v>
      </c>
      <c r="H75" s="22">
        <v>0</v>
      </c>
      <c r="I75" s="22">
        <f t="shared" si="33"/>
        <v>0</v>
      </c>
      <c r="J75" s="22">
        <v>0</v>
      </c>
      <c r="K75" s="23">
        <f t="shared" si="34"/>
        <v>0</v>
      </c>
    </row>
    <row r="76" spans="1:13" ht="19.5" customHeight="1">
      <c r="A76" s="20"/>
      <c r="B76" s="20"/>
      <c r="C76" s="21"/>
      <c r="D76" s="20" t="s">
        <v>91</v>
      </c>
      <c r="E76" s="20"/>
      <c r="F76" s="18">
        <f t="shared" si="22"/>
        <v>0</v>
      </c>
      <c r="G76" s="18">
        <f t="shared" si="22"/>
        <v>0</v>
      </c>
      <c r="H76" s="22">
        <v>0</v>
      </c>
      <c r="I76" s="22">
        <f t="shared" si="33"/>
        <v>0</v>
      </c>
      <c r="J76" s="22">
        <v>0</v>
      </c>
      <c r="K76" s="23">
        <f t="shared" si="34"/>
        <v>0</v>
      </c>
    </row>
    <row r="77" spans="1:13" ht="19.5" customHeight="1">
      <c r="A77" s="20"/>
      <c r="B77" s="20"/>
      <c r="C77" s="20" t="s">
        <v>92</v>
      </c>
      <c r="D77" s="20"/>
      <c r="E77" s="20"/>
      <c r="F77" s="18">
        <f t="shared" si="22"/>
        <v>675782</v>
      </c>
      <c r="G77" s="18">
        <f t="shared" si="22"/>
        <v>16457283</v>
      </c>
      <c r="H77" s="18">
        <f>SUM(H78:H79)</f>
        <v>675782</v>
      </c>
      <c r="I77" s="18">
        <f t="shared" ref="I77:K77" si="35">SUM(I78:I79)</f>
        <v>16457283</v>
      </c>
      <c r="J77" s="18">
        <f t="shared" si="35"/>
        <v>0</v>
      </c>
      <c r="K77" s="19">
        <f t="shared" si="35"/>
        <v>0</v>
      </c>
    </row>
    <row r="78" spans="1:13" ht="19.5" customHeight="1">
      <c r="A78" s="20"/>
      <c r="B78" s="20"/>
      <c r="C78" s="20"/>
      <c r="D78" s="20" t="s">
        <v>93</v>
      </c>
      <c r="E78" s="20"/>
      <c r="F78" s="18">
        <f t="shared" si="22"/>
        <v>0</v>
      </c>
      <c r="G78" s="18">
        <f t="shared" si="22"/>
        <v>0</v>
      </c>
      <c r="H78" s="22">
        <v>0</v>
      </c>
      <c r="I78" s="22">
        <f>H78</f>
        <v>0</v>
      </c>
      <c r="J78" s="22">
        <v>0</v>
      </c>
      <c r="K78" s="23">
        <f t="shared" ref="K78:K79" si="36">J78</f>
        <v>0</v>
      </c>
    </row>
    <row r="79" spans="1:13" ht="19.5" customHeight="1">
      <c r="A79" s="20"/>
      <c r="B79" s="20"/>
      <c r="C79" s="20"/>
      <c r="D79" s="20" t="s">
        <v>94</v>
      </c>
      <c r="E79" s="20"/>
      <c r="F79" s="18">
        <f t="shared" si="22"/>
        <v>675782</v>
      </c>
      <c r="G79" s="18">
        <f t="shared" si="22"/>
        <v>16457283</v>
      </c>
      <c r="H79" s="22">
        <v>675782</v>
      </c>
      <c r="I79" s="22">
        <f>H79+'[2]鄉庫收支月報表(114年11月)'!I79</f>
        <v>16457283</v>
      </c>
      <c r="J79" s="22">
        <v>0</v>
      </c>
      <c r="K79" s="23">
        <f t="shared" si="36"/>
        <v>0</v>
      </c>
    </row>
    <row r="80" spans="1:13" ht="23.25" customHeight="1">
      <c r="A80" s="1208" t="s">
        <v>17</v>
      </c>
      <c r="B80" s="1208"/>
      <c r="C80" s="1208"/>
      <c r="D80" s="1208"/>
      <c r="E80" s="1209"/>
      <c r="F80" s="1222" t="s">
        <v>18</v>
      </c>
      <c r="G80" s="1223"/>
      <c r="H80" s="40" t="s">
        <v>19</v>
      </c>
      <c r="I80" s="41" t="s">
        <v>69</v>
      </c>
      <c r="J80" s="40" t="s">
        <v>21</v>
      </c>
      <c r="K80" s="42" t="s">
        <v>70</v>
      </c>
      <c r="L80" s="1"/>
      <c r="M80" s="44"/>
    </row>
    <row r="81" spans="1:13" ht="23.25" customHeight="1">
      <c r="A81" s="1210"/>
      <c r="B81" s="1210"/>
      <c r="C81" s="1210"/>
      <c r="D81" s="1210"/>
      <c r="E81" s="1211"/>
      <c r="F81" s="43" t="s">
        <v>23</v>
      </c>
      <c r="G81" s="43" t="s">
        <v>24</v>
      </c>
      <c r="H81" s="43" t="s">
        <v>23</v>
      </c>
      <c r="I81" s="43" t="s">
        <v>24</v>
      </c>
      <c r="J81" s="43" t="s">
        <v>23</v>
      </c>
      <c r="K81" s="39" t="s">
        <v>24</v>
      </c>
      <c r="L81" s="1"/>
      <c r="M81" s="45"/>
    </row>
    <row r="82" spans="1:13" ht="19.5" customHeight="1">
      <c r="A82" s="20"/>
      <c r="B82" s="20"/>
      <c r="C82" s="20" t="s">
        <v>95</v>
      </c>
      <c r="D82" s="20"/>
      <c r="E82" s="20"/>
      <c r="F82" s="18">
        <f>H82+J82</f>
        <v>296395</v>
      </c>
      <c r="G82" s="18">
        <f>I82+K82</f>
        <v>296395</v>
      </c>
      <c r="H82" s="18">
        <f>SUM(H83:H84)</f>
        <v>296395</v>
      </c>
      <c r="I82" s="18">
        <f t="shared" ref="I82:K82" si="37">SUM(I83:I84)</f>
        <v>296395</v>
      </c>
      <c r="J82" s="18">
        <f t="shared" si="37"/>
        <v>0</v>
      </c>
      <c r="K82" s="19">
        <f t="shared" si="37"/>
        <v>0</v>
      </c>
    </row>
    <row r="83" spans="1:13" ht="19.5" customHeight="1">
      <c r="A83" s="20"/>
      <c r="B83" s="20"/>
      <c r="C83" s="20"/>
      <c r="D83" s="20" t="s">
        <v>96</v>
      </c>
      <c r="E83" s="20"/>
      <c r="F83" s="18">
        <f t="shared" ref="F83:G98" si="38">H83+J83</f>
        <v>296395</v>
      </c>
      <c r="G83" s="18">
        <f t="shared" si="38"/>
        <v>296395</v>
      </c>
      <c r="H83" s="22">
        <v>296395</v>
      </c>
      <c r="I83" s="22">
        <f t="shared" ref="I83:I84" si="39">H83</f>
        <v>296395</v>
      </c>
      <c r="J83" s="22">
        <v>0</v>
      </c>
      <c r="K83" s="23">
        <f t="shared" ref="K83:K84" si="40">J83</f>
        <v>0</v>
      </c>
    </row>
    <row r="84" spans="1:13" ht="19.5" customHeight="1">
      <c r="A84" s="20"/>
      <c r="B84" s="20"/>
      <c r="C84" s="20"/>
      <c r="D84" s="20" t="s">
        <v>97</v>
      </c>
      <c r="E84" s="20"/>
      <c r="F84" s="18">
        <f t="shared" si="38"/>
        <v>0</v>
      </c>
      <c r="G84" s="18">
        <f t="shared" si="38"/>
        <v>0</v>
      </c>
      <c r="H84" s="22">
        <v>0</v>
      </c>
      <c r="I84" s="22">
        <f t="shared" si="39"/>
        <v>0</v>
      </c>
      <c r="J84" s="22">
        <v>0</v>
      </c>
      <c r="K84" s="23">
        <f t="shared" si="40"/>
        <v>0</v>
      </c>
    </row>
    <row r="85" spans="1:13" ht="19.5" customHeight="1">
      <c r="A85" s="20"/>
      <c r="B85" s="20"/>
      <c r="C85" s="20" t="s">
        <v>98</v>
      </c>
      <c r="D85" s="20"/>
      <c r="E85" s="20"/>
      <c r="F85" s="18">
        <f t="shared" si="38"/>
        <v>0</v>
      </c>
      <c r="G85" s="18">
        <f t="shared" si="38"/>
        <v>0</v>
      </c>
      <c r="H85" s="18">
        <f>SUM(H86:H87)</f>
        <v>0</v>
      </c>
      <c r="I85" s="18">
        <f t="shared" ref="I85:K85" si="41">SUM(I86:I87)</f>
        <v>0</v>
      </c>
      <c r="J85" s="18">
        <f t="shared" si="41"/>
        <v>0</v>
      </c>
      <c r="K85" s="19">
        <f t="shared" si="41"/>
        <v>0</v>
      </c>
    </row>
    <row r="86" spans="1:13" ht="19.5" customHeight="1">
      <c r="A86" s="20"/>
      <c r="B86" s="20"/>
      <c r="C86" s="20"/>
      <c r="D86" s="20" t="s">
        <v>99</v>
      </c>
      <c r="E86" s="20"/>
      <c r="F86" s="18">
        <f t="shared" si="38"/>
        <v>0</v>
      </c>
      <c r="G86" s="18">
        <f t="shared" si="38"/>
        <v>0</v>
      </c>
      <c r="H86" s="22">
        <v>0</v>
      </c>
      <c r="I86" s="22">
        <f t="shared" ref="I86:I87" si="42">H86</f>
        <v>0</v>
      </c>
      <c r="J86" s="22">
        <v>0</v>
      </c>
      <c r="K86" s="23">
        <f t="shared" ref="K86:K87" si="43">J86</f>
        <v>0</v>
      </c>
    </row>
    <row r="87" spans="1:13" ht="19.5" customHeight="1">
      <c r="A87" s="20"/>
      <c r="B87" s="20"/>
      <c r="C87" s="20"/>
      <c r="D87" s="20" t="s">
        <v>100</v>
      </c>
      <c r="E87" s="20"/>
      <c r="F87" s="18">
        <f t="shared" si="38"/>
        <v>0</v>
      </c>
      <c r="G87" s="18">
        <f t="shared" si="38"/>
        <v>0</v>
      </c>
      <c r="H87" s="22">
        <v>0</v>
      </c>
      <c r="I87" s="22">
        <f t="shared" si="42"/>
        <v>0</v>
      </c>
      <c r="J87" s="22">
        <v>0</v>
      </c>
      <c r="K87" s="23">
        <f t="shared" si="43"/>
        <v>0</v>
      </c>
    </row>
    <row r="88" spans="1:13" ht="19.5" customHeight="1">
      <c r="A88" s="20"/>
      <c r="B88" s="20"/>
      <c r="C88" s="20" t="s">
        <v>101</v>
      </c>
      <c r="D88" s="20"/>
      <c r="E88" s="20"/>
      <c r="F88" s="18">
        <f t="shared" si="38"/>
        <v>0</v>
      </c>
      <c r="G88" s="18">
        <f t="shared" si="38"/>
        <v>0</v>
      </c>
      <c r="H88" s="18">
        <f>SUM(H89:H90)</f>
        <v>0</v>
      </c>
      <c r="I88" s="18">
        <f t="shared" ref="I88:K88" si="44">SUM(I89:I90)</f>
        <v>0</v>
      </c>
      <c r="J88" s="18">
        <f t="shared" si="44"/>
        <v>0</v>
      </c>
      <c r="K88" s="19">
        <f t="shared" si="44"/>
        <v>0</v>
      </c>
    </row>
    <row r="89" spans="1:13" ht="19.5" customHeight="1">
      <c r="A89" s="20"/>
      <c r="B89" s="20"/>
      <c r="C89" s="20"/>
      <c r="D89" s="20" t="s">
        <v>102</v>
      </c>
      <c r="E89" s="20"/>
      <c r="F89" s="18">
        <f t="shared" si="38"/>
        <v>0</v>
      </c>
      <c r="G89" s="18">
        <f t="shared" si="38"/>
        <v>0</v>
      </c>
      <c r="H89" s="22">
        <v>0</v>
      </c>
      <c r="I89" s="22">
        <f t="shared" ref="I89:I90" si="45">H89</f>
        <v>0</v>
      </c>
      <c r="J89" s="22">
        <v>0</v>
      </c>
      <c r="K89" s="23">
        <f t="shared" ref="K89:K90" si="46">J89</f>
        <v>0</v>
      </c>
    </row>
    <row r="90" spans="1:13" ht="19.5" customHeight="1">
      <c r="A90" s="20"/>
      <c r="B90" s="20"/>
      <c r="C90" s="20" t="s">
        <v>15</v>
      </c>
      <c r="D90" s="20" t="s">
        <v>103</v>
      </c>
      <c r="E90" s="20"/>
      <c r="F90" s="18">
        <f t="shared" si="38"/>
        <v>0</v>
      </c>
      <c r="G90" s="18">
        <f t="shared" si="38"/>
        <v>0</v>
      </c>
      <c r="H90" s="22">
        <v>0</v>
      </c>
      <c r="I90" s="22">
        <f t="shared" si="45"/>
        <v>0</v>
      </c>
      <c r="J90" s="22">
        <v>0</v>
      </c>
      <c r="K90" s="23">
        <f t="shared" si="46"/>
        <v>0</v>
      </c>
    </row>
    <row r="91" spans="1:13" ht="19.5" customHeight="1">
      <c r="A91" s="20"/>
      <c r="B91" s="21" t="s">
        <v>53</v>
      </c>
      <c r="C91" s="20"/>
      <c r="D91" s="20"/>
      <c r="E91" s="20"/>
      <c r="F91" s="18">
        <f t="shared" si="38"/>
        <v>29809</v>
      </c>
      <c r="G91" s="18">
        <f t="shared" si="38"/>
        <v>29809</v>
      </c>
      <c r="H91" s="18">
        <f>H92+H97+H101+H108+H114+H117</f>
        <v>22788</v>
      </c>
      <c r="I91" s="18">
        <f t="shared" ref="I91:K91" si="47">I92+I97+I101+I108+I114+I117</f>
        <v>22788</v>
      </c>
      <c r="J91" s="18">
        <f t="shared" si="47"/>
        <v>7021</v>
      </c>
      <c r="K91" s="19">
        <f t="shared" si="47"/>
        <v>7021</v>
      </c>
    </row>
    <row r="92" spans="1:13" ht="19.5" customHeight="1">
      <c r="A92" s="20"/>
      <c r="B92" s="20"/>
      <c r="C92" s="21" t="s">
        <v>72</v>
      </c>
      <c r="D92" s="20"/>
      <c r="E92" s="20"/>
      <c r="F92" s="18">
        <f t="shared" si="38"/>
        <v>3043</v>
      </c>
      <c r="G92" s="18">
        <f t="shared" si="38"/>
        <v>3043</v>
      </c>
      <c r="H92" s="18">
        <f>SUM(H93:H96)</f>
        <v>0</v>
      </c>
      <c r="I92" s="18">
        <f t="shared" ref="I92:K92" si="48">SUM(I93:I96)</f>
        <v>0</v>
      </c>
      <c r="J92" s="18">
        <f t="shared" si="48"/>
        <v>3043</v>
      </c>
      <c r="K92" s="19">
        <f t="shared" si="48"/>
        <v>3043</v>
      </c>
    </row>
    <row r="93" spans="1:13" ht="19.5" customHeight="1">
      <c r="A93" s="20"/>
      <c r="B93" s="20"/>
      <c r="C93" s="21"/>
      <c r="D93" s="20" t="s">
        <v>73</v>
      </c>
      <c r="E93" s="20"/>
      <c r="F93" s="18">
        <f t="shared" si="38"/>
        <v>0</v>
      </c>
      <c r="G93" s="18">
        <f t="shared" si="38"/>
        <v>0</v>
      </c>
      <c r="H93" s="22">
        <v>0</v>
      </c>
      <c r="I93" s="22">
        <f t="shared" ref="I93:I96" si="49">H93</f>
        <v>0</v>
      </c>
      <c r="J93" s="22">
        <v>0</v>
      </c>
      <c r="K93" s="23">
        <f t="shared" ref="K93:K96" si="50">J93</f>
        <v>0</v>
      </c>
    </row>
    <row r="94" spans="1:13" ht="19.5" customHeight="1">
      <c r="A94" s="20"/>
      <c r="B94" s="20"/>
      <c r="C94" s="21"/>
      <c r="D94" s="20" t="s">
        <v>74</v>
      </c>
      <c r="E94" s="20"/>
      <c r="F94" s="18">
        <f t="shared" si="38"/>
        <v>0</v>
      </c>
      <c r="G94" s="18">
        <f t="shared" si="38"/>
        <v>0</v>
      </c>
      <c r="H94" s="22">
        <v>0</v>
      </c>
      <c r="I94" s="22">
        <f t="shared" si="49"/>
        <v>0</v>
      </c>
      <c r="J94" s="22">
        <v>0</v>
      </c>
      <c r="K94" s="23">
        <f t="shared" si="50"/>
        <v>0</v>
      </c>
    </row>
    <row r="95" spans="1:13" ht="19.5" customHeight="1">
      <c r="A95" s="20"/>
      <c r="B95" s="20"/>
      <c r="C95" s="21"/>
      <c r="D95" s="20" t="s">
        <v>75</v>
      </c>
      <c r="E95" s="20"/>
      <c r="F95" s="18">
        <f t="shared" si="38"/>
        <v>3043</v>
      </c>
      <c r="G95" s="18">
        <f t="shared" si="38"/>
        <v>3043</v>
      </c>
      <c r="H95" s="22">
        <v>0</v>
      </c>
      <c r="I95" s="22">
        <f t="shared" si="49"/>
        <v>0</v>
      </c>
      <c r="J95" s="22">
        <v>3043</v>
      </c>
      <c r="K95" s="23">
        <f t="shared" si="50"/>
        <v>3043</v>
      </c>
    </row>
    <row r="96" spans="1:13" ht="19.5" customHeight="1">
      <c r="A96" s="20"/>
      <c r="B96" s="20"/>
      <c r="C96" s="21"/>
      <c r="D96" s="20" t="s">
        <v>76</v>
      </c>
      <c r="E96" s="20"/>
      <c r="F96" s="18">
        <f t="shared" si="38"/>
        <v>0</v>
      </c>
      <c r="G96" s="18">
        <f t="shared" si="38"/>
        <v>0</v>
      </c>
      <c r="H96" s="22">
        <v>0</v>
      </c>
      <c r="I96" s="22">
        <f t="shared" si="49"/>
        <v>0</v>
      </c>
      <c r="J96" s="22">
        <v>0</v>
      </c>
      <c r="K96" s="23">
        <f t="shared" si="50"/>
        <v>0</v>
      </c>
    </row>
    <row r="97" spans="1:11" ht="19.5" customHeight="1">
      <c r="A97" s="20"/>
      <c r="B97" s="20"/>
      <c r="C97" s="21" t="s">
        <v>77</v>
      </c>
      <c r="D97" s="20"/>
      <c r="E97" s="20"/>
      <c r="F97" s="18">
        <f t="shared" si="38"/>
        <v>0</v>
      </c>
      <c r="G97" s="18">
        <f t="shared" si="38"/>
        <v>0</v>
      </c>
      <c r="H97" s="18">
        <f>SUM(H98:H100)</f>
        <v>0</v>
      </c>
      <c r="I97" s="18">
        <f t="shared" ref="I97:K97" si="51">SUM(I98:I100)</f>
        <v>0</v>
      </c>
      <c r="J97" s="18">
        <f t="shared" si="51"/>
        <v>0</v>
      </c>
      <c r="K97" s="19">
        <f t="shared" si="51"/>
        <v>0</v>
      </c>
    </row>
    <row r="98" spans="1:11" ht="19.5" customHeight="1">
      <c r="A98" s="20"/>
      <c r="B98" s="20"/>
      <c r="C98" s="21"/>
      <c r="D98" s="20" t="s">
        <v>78</v>
      </c>
      <c r="E98" s="20"/>
      <c r="F98" s="18">
        <f t="shared" si="38"/>
        <v>0</v>
      </c>
      <c r="G98" s="18">
        <f t="shared" si="38"/>
        <v>0</v>
      </c>
      <c r="H98" s="22">
        <v>0</v>
      </c>
      <c r="I98" s="22">
        <f t="shared" ref="I98:I100" si="52">H98</f>
        <v>0</v>
      </c>
      <c r="J98" s="22">
        <v>0</v>
      </c>
      <c r="K98" s="23">
        <f t="shared" ref="K98:K100" si="53">J98</f>
        <v>0</v>
      </c>
    </row>
    <row r="99" spans="1:11" ht="19.5" customHeight="1">
      <c r="A99" s="20"/>
      <c r="B99" s="20"/>
      <c r="C99" s="21"/>
      <c r="D99" s="20" t="s">
        <v>79</v>
      </c>
      <c r="E99" s="20"/>
      <c r="F99" s="18">
        <f t="shared" ref="F99:G105" si="54">H99+J99</f>
        <v>0</v>
      </c>
      <c r="G99" s="18">
        <f t="shared" si="54"/>
        <v>0</v>
      </c>
      <c r="H99" s="22">
        <v>0</v>
      </c>
      <c r="I99" s="22">
        <f t="shared" si="52"/>
        <v>0</v>
      </c>
      <c r="J99" s="22">
        <v>0</v>
      </c>
      <c r="K99" s="23">
        <f t="shared" si="53"/>
        <v>0</v>
      </c>
    </row>
    <row r="100" spans="1:11" ht="19.5" customHeight="1">
      <c r="A100" s="20"/>
      <c r="B100" s="20"/>
      <c r="C100" s="21"/>
      <c r="D100" s="20" t="s">
        <v>80</v>
      </c>
      <c r="E100" s="20"/>
      <c r="F100" s="18">
        <f t="shared" si="54"/>
        <v>0</v>
      </c>
      <c r="G100" s="18">
        <f t="shared" si="54"/>
        <v>0</v>
      </c>
      <c r="H100" s="22">
        <v>0</v>
      </c>
      <c r="I100" s="22">
        <f t="shared" si="52"/>
        <v>0</v>
      </c>
      <c r="J100" s="22">
        <v>0</v>
      </c>
      <c r="K100" s="23">
        <f t="shared" si="53"/>
        <v>0</v>
      </c>
    </row>
    <row r="101" spans="1:11" ht="19.5" customHeight="1">
      <c r="A101" s="20"/>
      <c r="B101" s="20"/>
      <c r="C101" s="21" t="s">
        <v>81</v>
      </c>
      <c r="D101" s="20"/>
      <c r="E101" s="20"/>
      <c r="F101" s="18">
        <f t="shared" si="54"/>
        <v>26766</v>
      </c>
      <c r="G101" s="18">
        <f t="shared" si="54"/>
        <v>26766</v>
      </c>
      <c r="H101" s="18">
        <f>SUM(H102:H105)</f>
        <v>22788</v>
      </c>
      <c r="I101" s="18">
        <f t="shared" ref="I101:K101" si="55">SUM(I102:I105)</f>
        <v>22788</v>
      </c>
      <c r="J101" s="18">
        <f t="shared" si="55"/>
        <v>3978</v>
      </c>
      <c r="K101" s="19">
        <f t="shared" si="55"/>
        <v>3978</v>
      </c>
    </row>
    <row r="102" spans="1:11" ht="19.5" customHeight="1">
      <c r="A102" s="20"/>
      <c r="B102" s="20"/>
      <c r="C102" s="21"/>
      <c r="D102" s="20" t="s">
        <v>82</v>
      </c>
      <c r="E102" s="20"/>
      <c r="F102" s="18">
        <f t="shared" si="54"/>
        <v>0</v>
      </c>
      <c r="G102" s="18">
        <f t="shared" si="54"/>
        <v>0</v>
      </c>
      <c r="H102" s="22">
        <v>0</v>
      </c>
      <c r="I102" s="22">
        <f t="shared" ref="I102:I105" si="56">H102</f>
        <v>0</v>
      </c>
      <c r="J102" s="22">
        <v>0</v>
      </c>
      <c r="K102" s="23">
        <f t="shared" ref="K102:K105" si="57">J102</f>
        <v>0</v>
      </c>
    </row>
    <row r="103" spans="1:11" ht="19.5" customHeight="1">
      <c r="A103" s="20"/>
      <c r="B103" s="20"/>
      <c r="C103" s="21"/>
      <c r="D103" s="20" t="s">
        <v>83</v>
      </c>
      <c r="E103" s="20"/>
      <c r="F103" s="18">
        <f t="shared" si="54"/>
        <v>0</v>
      </c>
      <c r="G103" s="18">
        <f t="shared" si="54"/>
        <v>0</v>
      </c>
      <c r="H103" s="22">
        <v>0</v>
      </c>
      <c r="I103" s="22">
        <f t="shared" si="56"/>
        <v>0</v>
      </c>
      <c r="J103" s="22">
        <v>0</v>
      </c>
      <c r="K103" s="23">
        <f t="shared" si="57"/>
        <v>0</v>
      </c>
    </row>
    <row r="104" spans="1:11" ht="19.5" customHeight="1">
      <c r="A104" s="20"/>
      <c r="B104" s="20"/>
      <c r="C104" s="21"/>
      <c r="D104" s="20" t="s">
        <v>84</v>
      </c>
      <c r="E104" s="20"/>
      <c r="F104" s="18">
        <f t="shared" si="54"/>
        <v>0</v>
      </c>
      <c r="G104" s="18">
        <f t="shared" si="54"/>
        <v>0</v>
      </c>
      <c r="H104" s="22">
        <v>0</v>
      </c>
      <c r="I104" s="22">
        <f t="shared" si="56"/>
        <v>0</v>
      </c>
      <c r="J104" s="22">
        <v>0</v>
      </c>
      <c r="K104" s="23">
        <f t="shared" si="57"/>
        <v>0</v>
      </c>
    </row>
    <row r="105" spans="1:11" ht="19.5" customHeight="1">
      <c r="A105" s="20"/>
      <c r="B105" s="20"/>
      <c r="C105" s="21"/>
      <c r="D105" s="20" t="s">
        <v>85</v>
      </c>
      <c r="E105" s="20"/>
      <c r="F105" s="18">
        <f t="shared" si="54"/>
        <v>26766</v>
      </c>
      <c r="G105" s="18">
        <f t="shared" si="54"/>
        <v>26766</v>
      </c>
      <c r="H105" s="22">
        <v>22788</v>
      </c>
      <c r="I105" s="22">
        <f t="shared" si="56"/>
        <v>22788</v>
      </c>
      <c r="J105" s="22">
        <v>3978</v>
      </c>
      <c r="K105" s="23">
        <f t="shared" si="57"/>
        <v>3978</v>
      </c>
    </row>
    <row r="106" spans="1:11" ht="19.8" customHeight="1">
      <c r="A106" s="1208" t="s">
        <v>17</v>
      </c>
      <c r="B106" s="1208"/>
      <c r="C106" s="1208"/>
      <c r="D106" s="1208"/>
      <c r="E106" s="1209"/>
      <c r="F106" s="1222" t="s">
        <v>18</v>
      </c>
      <c r="G106" s="1223"/>
      <c r="H106" s="40" t="s">
        <v>19</v>
      </c>
      <c r="I106" s="41" t="s">
        <v>69</v>
      </c>
      <c r="J106" s="40" t="s">
        <v>21</v>
      </c>
      <c r="K106" s="42" t="s">
        <v>70</v>
      </c>
    </row>
    <row r="107" spans="1:11" ht="19.8" customHeight="1">
      <c r="A107" s="1210"/>
      <c r="B107" s="1210"/>
      <c r="C107" s="1210"/>
      <c r="D107" s="1210"/>
      <c r="E107" s="1211"/>
      <c r="F107" s="43" t="s">
        <v>23</v>
      </c>
      <c r="G107" s="43" t="s">
        <v>24</v>
      </c>
      <c r="H107" s="43" t="s">
        <v>23</v>
      </c>
      <c r="I107" s="43" t="s">
        <v>24</v>
      </c>
      <c r="J107" s="43" t="s">
        <v>23</v>
      </c>
      <c r="K107" s="39" t="s">
        <v>24</v>
      </c>
    </row>
    <row r="108" spans="1:11" ht="20.25" customHeight="1">
      <c r="A108" s="20"/>
      <c r="B108" s="20"/>
      <c r="C108" s="21" t="s">
        <v>86</v>
      </c>
      <c r="D108" s="20"/>
      <c r="E108" s="20"/>
      <c r="F108" s="18">
        <f t="shared" ref="F108:G108" si="58">SUM(F109:F113)</f>
        <v>0</v>
      </c>
      <c r="G108" s="18">
        <f t="shared" si="58"/>
        <v>0</v>
      </c>
      <c r="H108" s="18">
        <f>SUM(H109:H113)</f>
        <v>0</v>
      </c>
      <c r="I108" s="18">
        <f t="shared" ref="I108:K108" si="59">SUM(I109:I113)</f>
        <v>0</v>
      </c>
      <c r="J108" s="18">
        <f t="shared" si="59"/>
        <v>0</v>
      </c>
      <c r="K108" s="19">
        <f t="shared" si="59"/>
        <v>0</v>
      </c>
    </row>
    <row r="109" spans="1:11" ht="20.25" customHeight="1">
      <c r="A109" s="20"/>
      <c r="B109" s="20"/>
      <c r="C109" s="21"/>
      <c r="D109" s="20" t="s">
        <v>87</v>
      </c>
      <c r="E109" s="20"/>
      <c r="F109" s="18">
        <f>H109+J109</f>
        <v>0</v>
      </c>
      <c r="G109" s="18">
        <f>I109+K109</f>
        <v>0</v>
      </c>
      <c r="H109" s="22">
        <v>0</v>
      </c>
      <c r="I109" s="22">
        <f t="shared" ref="I109:I113" si="60">H109</f>
        <v>0</v>
      </c>
      <c r="J109" s="22">
        <v>0</v>
      </c>
      <c r="K109" s="23">
        <f t="shared" ref="K109:K113" si="61">J109</f>
        <v>0</v>
      </c>
    </row>
    <row r="110" spans="1:11" ht="20.25" customHeight="1">
      <c r="A110" s="20"/>
      <c r="B110" s="20"/>
      <c r="C110" s="21"/>
      <c r="D110" s="20" t="s">
        <v>88</v>
      </c>
      <c r="E110" s="20"/>
      <c r="F110" s="18">
        <f t="shared" ref="F110:G118" si="62">H110+J110</f>
        <v>0</v>
      </c>
      <c r="G110" s="18">
        <f t="shared" si="62"/>
        <v>0</v>
      </c>
      <c r="H110" s="22">
        <v>0</v>
      </c>
      <c r="I110" s="22">
        <f t="shared" si="60"/>
        <v>0</v>
      </c>
      <c r="J110" s="22">
        <v>0</v>
      </c>
      <c r="K110" s="23">
        <f t="shared" si="61"/>
        <v>0</v>
      </c>
    </row>
    <row r="111" spans="1:11" ht="20.25" customHeight="1">
      <c r="A111" s="20"/>
      <c r="B111" s="20"/>
      <c r="C111" s="21"/>
      <c r="D111" s="20" t="s">
        <v>89</v>
      </c>
      <c r="E111" s="20"/>
      <c r="F111" s="18">
        <f t="shared" si="62"/>
        <v>0</v>
      </c>
      <c r="G111" s="18">
        <f t="shared" si="62"/>
        <v>0</v>
      </c>
      <c r="H111" s="22">
        <v>0</v>
      </c>
      <c r="I111" s="22">
        <f t="shared" si="60"/>
        <v>0</v>
      </c>
      <c r="J111" s="22">
        <v>0</v>
      </c>
      <c r="K111" s="23">
        <f t="shared" si="61"/>
        <v>0</v>
      </c>
    </row>
    <row r="112" spans="1:11" ht="20.25" customHeight="1">
      <c r="A112" s="20"/>
      <c r="B112" s="20"/>
      <c r="C112" s="21"/>
      <c r="D112" s="20" t="s">
        <v>90</v>
      </c>
      <c r="E112" s="20"/>
      <c r="F112" s="18">
        <f t="shared" si="62"/>
        <v>0</v>
      </c>
      <c r="G112" s="18">
        <f t="shared" si="62"/>
        <v>0</v>
      </c>
      <c r="H112" s="22">
        <v>0</v>
      </c>
      <c r="I112" s="22">
        <f t="shared" si="60"/>
        <v>0</v>
      </c>
      <c r="J112" s="22">
        <v>0</v>
      </c>
      <c r="K112" s="23">
        <f t="shared" si="61"/>
        <v>0</v>
      </c>
    </row>
    <row r="113" spans="1:11" ht="20.25" customHeight="1">
      <c r="A113" s="20"/>
      <c r="B113" s="20"/>
      <c r="C113" s="21"/>
      <c r="D113" s="20" t="s">
        <v>91</v>
      </c>
      <c r="E113" s="20"/>
      <c r="F113" s="18">
        <f t="shared" si="62"/>
        <v>0</v>
      </c>
      <c r="G113" s="18">
        <f t="shared" si="62"/>
        <v>0</v>
      </c>
      <c r="H113" s="22">
        <v>0</v>
      </c>
      <c r="I113" s="22">
        <f t="shared" si="60"/>
        <v>0</v>
      </c>
      <c r="J113" s="22">
        <v>0</v>
      </c>
      <c r="K113" s="23">
        <f t="shared" si="61"/>
        <v>0</v>
      </c>
    </row>
    <row r="114" spans="1:11" ht="20.25" customHeight="1">
      <c r="A114" s="20"/>
      <c r="B114" s="20"/>
      <c r="C114" s="20" t="s">
        <v>92</v>
      </c>
      <c r="D114" s="20"/>
      <c r="E114" s="20"/>
      <c r="F114" s="18">
        <f t="shared" si="62"/>
        <v>0</v>
      </c>
      <c r="G114" s="18">
        <f t="shared" si="62"/>
        <v>0</v>
      </c>
      <c r="H114" s="18">
        <f>SUM(H115:H116)</f>
        <v>0</v>
      </c>
      <c r="I114" s="18">
        <f t="shared" ref="I114:K114" si="63">SUM(I115:I116)</f>
        <v>0</v>
      </c>
      <c r="J114" s="18">
        <f t="shared" si="63"/>
        <v>0</v>
      </c>
      <c r="K114" s="19">
        <f t="shared" si="63"/>
        <v>0</v>
      </c>
    </row>
    <row r="115" spans="1:11" ht="20.25" customHeight="1">
      <c r="A115" s="20"/>
      <c r="B115" s="20"/>
      <c r="C115" s="20"/>
      <c r="D115" s="20" t="s">
        <v>93</v>
      </c>
      <c r="E115" s="20"/>
      <c r="F115" s="18">
        <f t="shared" si="62"/>
        <v>0</v>
      </c>
      <c r="G115" s="18">
        <f t="shared" si="62"/>
        <v>0</v>
      </c>
      <c r="H115" s="22">
        <v>0</v>
      </c>
      <c r="I115" s="22">
        <f t="shared" ref="I115:I117" si="64">H115</f>
        <v>0</v>
      </c>
      <c r="J115" s="22">
        <v>0</v>
      </c>
      <c r="K115" s="23">
        <f t="shared" ref="K115:K117" si="65">J115</f>
        <v>0</v>
      </c>
    </row>
    <row r="116" spans="1:11" ht="20.25" customHeight="1">
      <c r="A116" s="20"/>
      <c r="B116" s="20"/>
      <c r="C116" s="20"/>
      <c r="D116" s="20" t="s">
        <v>94</v>
      </c>
      <c r="E116" s="20"/>
      <c r="F116" s="18">
        <f t="shared" si="62"/>
        <v>0</v>
      </c>
      <c r="G116" s="18">
        <f t="shared" si="62"/>
        <v>0</v>
      </c>
      <c r="H116" s="22">
        <v>0</v>
      </c>
      <c r="I116" s="22">
        <f t="shared" si="64"/>
        <v>0</v>
      </c>
      <c r="J116" s="22">
        <v>0</v>
      </c>
      <c r="K116" s="23">
        <f t="shared" si="65"/>
        <v>0</v>
      </c>
    </row>
    <row r="117" spans="1:11" ht="20.25" customHeight="1">
      <c r="A117" s="20"/>
      <c r="B117" s="20"/>
      <c r="C117" s="20" t="s">
        <v>104</v>
      </c>
      <c r="D117" s="20"/>
      <c r="E117" s="20"/>
      <c r="F117" s="18">
        <f t="shared" si="62"/>
        <v>0</v>
      </c>
      <c r="G117" s="18">
        <f t="shared" si="62"/>
        <v>0</v>
      </c>
      <c r="H117" s="22">
        <v>0</v>
      </c>
      <c r="I117" s="22">
        <f t="shared" si="64"/>
        <v>0</v>
      </c>
      <c r="J117" s="22">
        <v>0</v>
      </c>
      <c r="K117" s="23">
        <f t="shared" si="65"/>
        <v>0</v>
      </c>
    </row>
    <row r="118" spans="1:11" ht="20.25" customHeight="1">
      <c r="A118" s="20"/>
      <c r="B118" s="25" t="s">
        <v>58</v>
      </c>
      <c r="C118" s="20"/>
      <c r="D118" s="20"/>
      <c r="E118" s="20"/>
      <c r="F118" s="18">
        <f t="shared" si="62"/>
        <v>8715681</v>
      </c>
      <c r="G118" s="18">
        <f t="shared" si="62"/>
        <v>24497182</v>
      </c>
      <c r="H118" s="18">
        <f>H56+H91</f>
        <v>8708660</v>
      </c>
      <c r="I118" s="18">
        <f t="shared" ref="I118:K118" si="66">I56+I91</f>
        <v>24490161</v>
      </c>
      <c r="J118" s="18">
        <f t="shared" si="66"/>
        <v>7021</v>
      </c>
      <c r="K118" s="19">
        <f t="shared" si="66"/>
        <v>7021</v>
      </c>
    </row>
    <row r="119" spans="1:11" ht="20.25" customHeight="1">
      <c r="A119" s="20"/>
      <c r="B119" s="20" t="s">
        <v>105</v>
      </c>
      <c r="C119" s="20"/>
      <c r="D119" s="20"/>
      <c r="E119" s="20"/>
      <c r="F119" s="46">
        <v>0</v>
      </c>
      <c r="G119" s="22">
        <f>F119</f>
        <v>0</v>
      </c>
      <c r="H119" s="27"/>
      <c r="I119" s="28"/>
      <c r="J119" s="28"/>
      <c r="K119" s="29"/>
    </row>
    <row r="120" spans="1:11" ht="20.25" customHeight="1">
      <c r="A120" s="20"/>
      <c r="B120" s="20" t="s">
        <v>106</v>
      </c>
      <c r="C120" s="20"/>
      <c r="D120" s="20"/>
      <c r="E120" s="20"/>
      <c r="F120" s="46">
        <v>0</v>
      </c>
      <c r="G120" s="22">
        <f t="shared" ref="G120:G126" si="67">F120</f>
        <v>0</v>
      </c>
      <c r="H120" s="30"/>
      <c r="I120" s="31"/>
      <c r="J120" s="31"/>
      <c r="K120" s="32"/>
    </row>
    <row r="121" spans="1:11" ht="20.25" customHeight="1">
      <c r="A121" s="20"/>
      <c r="B121" s="20" t="s">
        <v>107</v>
      </c>
      <c r="C121" s="20"/>
      <c r="D121" s="20"/>
      <c r="E121" s="20"/>
      <c r="F121" s="46">
        <v>0</v>
      </c>
      <c r="G121" s="22">
        <f t="shared" si="67"/>
        <v>0</v>
      </c>
      <c r="H121" s="30"/>
      <c r="I121" s="31"/>
      <c r="J121" s="31"/>
      <c r="K121" s="32"/>
    </row>
    <row r="122" spans="1:11" ht="20.25" customHeight="1">
      <c r="A122" s="20"/>
      <c r="B122" s="20" t="s">
        <v>108</v>
      </c>
      <c r="C122" s="20"/>
      <c r="D122" s="20"/>
      <c r="E122" s="20"/>
      <c r="F122" s="46">
        <v>300810</v>
      </c>
      <c r="G122" s="22">
        <f t="shared" si="67"/>
        <v>300810</v>
      </c>
      <c r="H122" s="30"/>
      <c r="I122" s="31"/>
      <c r="J122" s="31"/>
      <c r="K122" s="32"/>
    </row>
    <row r="123" spans="1:11" ht="20.25" customHeight="1">
      <c r="A123" s="1"/>
      <c r="B123" s="20" t="s">
        <v>104</v>
      </c>
      <c r="C123" s="1"/>
      <c r="D123" s="1"/>
      <c r="E123" s="1"/>
      <c r="F123" s="46">
        <v>0</v>
      </c>
      <c r="G123" s="22">
        <f t="shared" si="67"/>
        <v>0</v>
      </c>
      <c r="H123" s="30"/>
      <c r="I123" s="31"/>
      <c r="J123" s="31"/>
      <c r="K123" s="32"/>
    </row>
    <row r="124" spans="1:11" ht="20.25" customHeight="1">
      <c r="A124" s="20"/>
      <c r="B124" s="20" t="s">
        <v>109</v>
      </c>
      <c r="C124" s="20"/>
      <c r="D124" s="20"/>
      <c r="E124" s="20"/>
      <c r="F124" s="46">
        <v>0</v>
      </c>
      <c r="G124" s="22">
        <f t="shared" si="67"/>
        <v>0</v>
      </c>
      <c r="H124" s="30"/>
      <c r="I124" s="31"/>
      <c r="J124" s="31"/>
      <c r="K124" s="32"/>
    </row>
    <row r="125" spans="1:11" ht="20.25" customHeight="1">
      <c r="A125" s="20" t="s">
        <v>110</v>
      </c>
      <c r="B125" s="20"/>
      <c r="C125" s="20"/>
      <c r="D125" s="20"/>
      <c r="E125" s="20"/>
      <c r="F125" s="46">
        <v>0</v>
      </c>
      <c r="G125" s="22">
        <f t="shared" si="67"/>
        <v>0</v>
      </c>
      <c r="H125" s="30"/>
      <c r="I125" s="31"/>
      <c r="J125" s="31"/>
      <c r="K125" s="32"/>
    </row>
    <row r="126" spans="1:11" ht="20.25" customHeight="1">
      <c r="A126" s="20"/>
      <c r="B126" s="20" t="s">
        <v>111</v>
      </c>
      <c r="C126" s="20"/>
      <c r="D126" s="20"/>
      <c r="E126" s="20"/>
      <c r="F126" s="46">
        <v>0</v>
      </c>
      <c r="G126" s="22">
        <f t="shared" si="67"/>
        <v>0</v>
      </c>
      <c r="H126" s="30"/>
      <c r="I126" s="31"/>
      <c r="J126" s="31"/>
      <c r="K126" s="32"/>
    </row>
    <row r="127" spans="1:11" ht="20.25" customHeight="1">
      <c r="A127" s="25" t="s">
        <v>112</v>
      </c>
      <c r="B127" s="20"/>
      <c r="C127" s="20"/>
      <c r="D127" s="20"/>
      <c r="E127" s="47"/>
      <c r="F127" s="18">
        <f>F118+F120+F122</f>
        <v>9016491</v>
      </c>
      <c r="G127" s="22"/>
      <c r="H127" s="30"/>
      <c r="I127" s="31"/>
      <c r="J127" s="31"/>
      <c r="K127" s="32"/>
    </row>
    <row r="128" spans="1:11" ht="20.25" customHeight="1">
      <c r="A128" s="20" t="s">
        <v>113</v>
      </c>
      <c r="B128" s="20"/>
      <c r="C128" s="20"/>
      <c r="D128" s="20"/>
      <c r="E128" s="48"/>
      <c r="F128" s="18">
        <f>F53-F127</f>
        <v>485140089</v>
      </c>
      <c r="G128" s="22"/>
      <c r="H128" s="30"/>
      <c r="I128" s="31"/>
      <c r="J128" s="31"/>
      <c r="K128" s="32"/>
    </row>
    <row r="129" spans="1:11" ht="20.25" customHeight="1">
      <c r="A129" s="20" t="s">
        <v>114</v>
      </c>
      <c r="B129" s="20"/>
      <c r="C129" s="20"/>
      <c r="D129" s="20"/>
      <c r="E129" s="20"/>
      <c r="F129" s="18">
        <f>SUM(F127:F128)</f>
        <v>494156580</v>
      </c>
      <c r="G129" s="22"/>
      <c r="H129" s="30"/>
      <c r="I129" s="31"/>
      <c r="J129" s="31"/>
      <c r="K129" s="32"/>
    </row>
    <row r="130" spans="1:11" ht="20.25" customHeight="1">
      <c r="A130" s="20" t="s">
        <v>115</v>
      </c>
      <c r="B130" s="20"/>
      <c r="C130" s="20"/>
      <c r="D130" s="20"/>
      <c r="E130" s="20"/>
      <c r="F130" s="22">
        <v>177920</v>
      </c>
      <c r="G130" s="22"/>
      <c r="H130" s="49"/>
      <c r="I130" s="31"/>
      <c r="J130" s="31"/>
      <c r="K130" s="32"/>
    </row>
    <row r="131" spans="1:11" ht="20.25" customHeight="1">
      <c r="A131" s="25" t="s">
        <v>116</v>
      </c>
      <c r="B131" s="20"/>
      <c r="C131" s="20"/>
      <c r="D131" s="20"/>
      <c r="E131" s="20"/>
      <c r="F131" s="18">
        <f>F53-F127+F130</f>
        <v>485318009</v>
      </c>
      <c r="G131" s="22"/>
      <c r="H131" s="50"/>
      <c r="I131" s="37"/>
      <c r="J131" s="37"/>
      <c r="K131" s="38"/>
    </row>
    <row r="132" spans="1:11" ht="23.25" customHeight="1">
      <c r="A132" s="1" t="s">
        <v>117</v>
      </c>
      <c r="B132" s="1"/>
      <c r="C132" s="1"/>
      <c r="D132" s="1"/>
      <c r="E132" s="1" t="s">
        <v>118</v>
      </c>
      <c r="F132" s="1217" t="s">
        <v>119</v>
      </c>
      <c r="G132" s="1218"/>
      <c r="H132" s="2" t="s">
        <v>120</v>
      </c>
      <c r="I132" s="2"/>
      <c r="J132" s="1219" t="s">
        <v>685</v>
      </c>
      <c r="K132" s="1219"/>
    </row>
    <row r="133" spans="1:11" ht="17.399999999999999">
      <c r="A133" s="1"/>
      <c r="B133" s="1"/>
      <c r="C133" s="1"/>
      <c r="D133" s="1"/>
      <c r="E133" s="1"/>
      <c r="F133" s="1220" t="s">
        <v>121</v>
      </c>
      <c r="G133" s="1221"/>
      <c r="H133" s="2"/>
      <c r="I133" s="2"/>
      <c r="J133" s="2"/>
      <c r="K133" s="2"/>
    </row>
    <row r="134" spans="1:11" ht="17.399999999999999">
      <c r="A134" s="1" t="s">
        <v>122</v>
      </c>
    </row>
    <row r="135" spans="1:11" ht="17.399999999999999">
      <c r="A135" s="1" t="s">
        <v>123</v>
      </c>
    </row>
  </sheetData>
  <mergeCells count="16">
    <mergeCell ref="F132:G132"/>
    <mergeCell ref="J132:K132"/>
    <mergeCell ref="F133:G133"/>
    <mergeCell ref="A54:E55"/>
    <mergeCell ref="F54:G54"/>
    <mergeCell ref="A80:E81"/>
    <mergeCell ref="F80:G80"/>
    <mergeCell ref="A106:E107"/>
    <mergeCell ref="F106:G106"/>
    <mergeCell ref="A29:E30"/>
    <mergeCell ref="F29:G29"/>
    <mergeCell ref="A1:D1"/>
    <mergeCell ref="A2:D2"/>
    <mergeCell ref="A3:K3"/>
    <mergeCell ref="A5:E6"/>
    <mergeCell ref="F5:G5"/>
  </mergeCells>
  <phoneticPr fontId="8" type="noConversion"/>
  <hyperlinks>
    <hyperlink ref="L1" location="預告統計資料發布時間表!D12" display="回發布時間表" xr:uid="{D2947FB5-5D60-48C0-A87A-FF3BAEDCA93B}"/>
  </hyperlinks>
  <printOptions verticalCentered="1"/>
  <pageMargins left="0.62992125984251968" right="0.43307086614173229" top="0.39370078740157483" bottom="0.32" header="0.38" footer="0.31"/>
  <pageSetup paperSize="9" scale="80" orientation="landscape" r:id="rId1"/>
  <headerFooter alignWithMargins="0"/>
  <rowBreaks count="4" manualBreakCount="4">
    <brk id="28" max="16383" man="1"/>
    <brk id="53" max="16383" man="1"/>
    <brk id="79" max="16383" man="1"/>
    <brk id="105" max="16383" man="1"/>
  </rowBreak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069E00-ACBF-4D83-BF99-8138B9854DAA}">
  <dimension ref="A1:IW48"/>
  <sheetViews>
    <sheetView workbookViewId="0">
      <selection activeCell="O1" sqref="O1:Q1"/>
    </sheetView>
  </sheetViews>
  <sheetFormatPr defaultColWidth="11.109375" defaultRowHeight="15.6"/>
  <cols>
    <col min="1" max="1" width="14" style="747" customWidth="1"/>
    <col min="2" max="2" width="12.21875" style="747" customWidth="1"/>
    <col min="3" max="4" width="11.6640625" style="747" customWidth="1"/>
    <col min="5" max="5" width="13.33203125" style="747" customWidth="1"/>
    <col min="6" max="14" width="11.6640625" style="747" customWidth="1"/>
    <col min="15" max="15" width="12.44140625" style="747" customWidth="1"/>
    <col min="16" max="16" width="7.33203125" style="747" customWidth="1"/>
    <col min="17" max="17" width="7.88671875" style="747" customWidth="1"/>
    <col min="18" max="23" width="13" style="747" customWidth="1"/>
    <col min="24" max="24" width="8.33203125" style="747" customWidth="1"/>
    <col min="25" max="25" width="7.77734375" style="747" customWidth="1"/>
    <col min="26" max="26" width="4.88671875" style="747" customWidth="1"/>
    <col min="27" max="31" width="7.77734375" style="747" customWidth="1"/>
    <col min="32" max="32" width="11" style="747" customWidth="1"/>
    <col min="33" max="257" width="7.77734375" style="747" customWidth="1"/>
    <col min="258" max="1024" width="7.77734375" style="774" customWidth="1"/>
    <col min="1025" max="1025" width="11.109375" style="774" customWidth="1"/>
    <col min="1026" max="16384" width="11.109375" style="774"/>
  </cols>
  <sheetData>
    <row r="1" spans="1:28" s="747" customFormat="1" ht="16.5" customHeight="1">
      <c r="A1" s="746" t="s">
        <v>276</v>
      </c>
      <c r="C1" s="748"/>
      <c r="D1" s="748"/>
      <c r="E1" s="748"/>
      <c r="F1" s="748"/>
      <c r="G1" s="748"/>
      <c r="H1" s="748"/>
      <c r="I1" s="748"/>
      <c r="J1" s="748"/>
      <c r="K1" s="748"/>
      <c r="L1" s="749"/>
      <c r="M1" s="1581" t="s">
        <v>344</v>
      </c>
      <c r="N1" s="1581"/>
      <c r="O1" s="1581" t="s">
        <v>1307</v>
      </c>
      <c r="P1" s="1581"/>
      <c r="Q1" s="1581"/>
      <c r="R1" s="119" t="s">
        <v>9</v>
      </c>
      <c r="S1" s="751"/>
      <c r="T1" s="749"/>
      <c r="U1" s="749"/>
      <c r="V1" s="751"/>
      <c r="W1" s="750"/>
      <c r="X1" s="750"/>
      <c r="Y1" s="750"/>
      <c r="Z1" s="751"/>
      <c r="AA1" s="751"/>
    </row>
    <row r="2" spans="1:28" s="747" customFormat="1" ht="20.100000000000001" customHeight="1">
      <c r="A2" s="752" t="s">
        <v>844</v>
      </c>
      <c r="B2" s="753" t="s">
        <v>914</v>
      </c>
      <c r="C2" s="748"/>
      <c r="D2" s="748"/>
      <c r="E2" s="748"/>
      <c r="F2" s="748"/>
      <c r="G2" s="748"/>
      <c r="H2" s="748"/>
      <c r="I2" s="748"/>
      <c r="J2" s="748"/>
      <c r="K2" s="748"/>
      <c r="L2" s="749"/>
      <c r="M2" s="1581" t="s">
        <v>758</v>
      </c>
      <c r="N2" s="1581"/>
      <c r="O2" s="1581" t="s">
        <v>915</v>
      </c>
      <c r="P2" s="1581"/>
      <c r="Q2" s="1581"/>
      <c r="R2" s="751"/>
      <c r="S2" s="751"/>
      <c r="T2" s="749"/>
      <c r="U2" s="749"/>
      <c r="V2" s="751"/>
      <c r="W2" s="751"/>
      <c r="X2" s="751"/>
      <c r="Y2" s="751"/>
      <c r="Z2" s="751"/>
      <c r="AA2" s="751"/>
    </row>
    <row r="3" spans="1:28" ht="30" customHeight="1">
      <c r="A3" s="1582" t="s">
        <v>1308</v>
      </c>
      <c r="B3" s="1582"/>
      <c r="C3" s="1582"/>
      <c r="D3" s="1582"/>
      <c r="E3" s="1582"/>
      <c r="F3" s="1582"/>
      <c r="G3" s="1582"/>
      <c r="H3" s="1582"/>
      <c r="I3" s="1582"/>
      <c r="J3" s="1582"/>
      <c r="K3" s="1582"/>
      <c r="L3" s="1582"/>
      <c r="M3" s="1582"/>
      <c r="N3" s="1582"/>
      <c r="O3" s="1582"/>
      <c r="P3" s="1582"/>
      <c r="Q3" s="1582"/>
    </row>
    <row r="4" spans="1:28" ht="24.9" customHeight="1">
      <c r="A4" s="754"/>
      <c r="B4" s="754"/>
      <c r="C4" s="754"/>
      <c r="D4" s="754"/>
      <c r="E4" s="754"/>
      <c r="F4" s="1583" t="s">
        <v>1309</v>
      </c>
      <c r="G4" s="1583"/>
      <c r="H4" s="1583"/>
      <c r="I4" s="1583"/>
      <c r="J4" s="1583"/>
      <c r="K4" s="1583"/>
      <c r="L4" s="1583"/>
      <c r="M4" s="754"/>
      <c r="N4" s="754"/>
      <c r="O4" s="754"/>
      <c r="P4" s="1584" t="s">
        <v>916</v>
      </c>
      <c r="Q4" s="1584"/>
    </row>
    <row r="5" spans="1:28" s="757" customFormat="1" ht="40.5" customHeight="1">
      <c r="A5" s="755" t="s">
        <v>849</v>
      </c>
      <c r="B5" s="756" t="s">
        <v>428</v>
      </c>
      <c r="C5" s="756" t="s">
        <v>917</v>
      </c>
      <c r="D5" s="756" t="s">
        <v>918</v>
      </c>
      <c r="E5" s="756" t="s">
        <v>919</v>
      </c>
      <c r="F5" s="756" t="s">
        <v>920</v>
      </c>
      <c r="G5" s="756" t="s">
        <v>921</v>
      </c>
      <c r="H5" s="756" t="s">
        <v>922</v>
      </c>
      <c r="I5" s="756" t="s">
        <v>923</v>
      </c>
      <c r="J5" s="756" t="s">
        <v>924</v>
      </c>
      <c r="K5" s="756" t="s">
        <v>925</v>
      </c>
      <c r="L5" s="756" t="s">
        <v>926</v>
      </c>
      <c r="M5" s="756" t="s">
        <v>927</v>
      </c>
      <c r="N5" s="756" t="s">
        <v>928</v>
      </c>
      <c r="O5" s="756" t="s">
        <v>929</v>
      </c>
      <c r="P5" s="1585" t="s">
        <v>930</v>
      </c>
      <c r="Q5" s="1784"/>
      <c r="S5" s="758"/>
      <c r="T5" s="758"/>
      <c r="U5" s="758"/>
      <c r="V5" s="758"/>
      <c r="W5" s="758"/>
      <c r="X5" s="758"/>
      <c r="Y5" s="758"/>
      <c r="Z5" s="758"/>
      <c r="AA5" s="758"/>
      <c r="AB5" s="758"/>
    </row>
    <row r="6" spans="1:28" s="760" customFormat="1" ht="23.1" customHeight="1">
      <c r="A6" s="759" t="s">
        <v>383</v>
      </c>
      <c r="B6" s="1786">
        <v>0</v>
      </c>
      <c r="C6" s="1786">
        <v>0</v>
      </c>
      <c r="D6" s="1786">
        <v>0</v>
      </c>
      <c r="E6" s="1786">
        <v>0</v>
      </c>
      <c r="F6" s="1786">
        <v>0</v>
      </c>
      <c r="G6" s="1786">
        <v>0</v>
      </c>
      <c r="H6" s="1786">
        <v>0</v>
      </c>
      <c r="I6" s="1786">
        <v>0</v>
      </c>
      <c r="J6" s="1786">
        <v>0</v>
      </c>
      <c r="K6" s="1786">
        <v>0</v>
      </c>
      <c r="L6" s="1786">
        <v>0</v>
      </c>
      <c r="M6" s="1786">
        <v>0</v>
      </c>
      <c r="N6" s="1786">
        <v>0</v>
      </c>
      <c r="O6" s="1786">
        <v>0</v>
      </c>
      <c r="P6" s="1788">
        <v>0</v>
      </c>
      <c r="Q6" s="1789"/>
    </row>
    <row r="7" spans="1:28" s="747" customFormat="1" ht="23.1" customHeight="1">
      <c r="A7" s="761"/>
      <c r="B7" s="762"/>
      <c r="C7" s="763"/>
      <c r="D7" s="763"/>
      <c r="E7" s="763"/>
      <c r="F7" s="763"/>
      <c r="G7" s="763"/>
      <c r="H7" s="763"/>
      <c r="I7" s="763"/>
      <c r="J7" s="763"/>
      <c r="K7" s="763"/>
      <c r="L7" s="763"/>
      <c r="M7" s="763"/>
      <c r="N7" s="763"/>
      <c r="O7" s="763"/>
      <c r="P7" s="1580"/>
      <c r="Q7" s="1587"/>
    </row>
    <row r="8" spans="1:28" s="747" customFormat="1" ht="23.1" customHeight="1">
      <c r="A8" s="761"/>
      <c r="B8" s="762"/>
      <c r="C8" s="763"/>
      <c r="D8" s="763"/>
      <c r="E8" s="763"/>
      <c r="F8" s="763"/>
      <c r="G8" s="763"/>
      <c r="H8" s="763"/>
      <c r="I8" s="763"/>
      <c r="J8" s="763"/>
      <c r="K8" s="763"/>
      <c r="L8" s="763"/>
      <c r="M8" s="763"/>
      <c r="N8" s="763"/>
      <c r="O8" s="763"/>
      <c r="P8" s="1580"/>
      <c r="Q8" s="1587"/>
    </row>
    <row r="9" spans="1:28" s="747" customFormat="1" ht="23.1" customHeight="1">
      <c r="A9" s="761"/>
      <c r="B9" s="762"/>
      <c r="C9" s="763"/>
      <c r="D9" s="763"/>
      <c r="E9" s="763"/>
      <c r="F9" s="763"/>
      <c r="G9" s="763"/>
      <c r="H9" s="763"/>
      <c r="I9" s="763"/>
      <c r="J9" s="763"/>
      <c r="K9" s="763"/>
      <c r="L9" s="763"/>
      <c r="M9" s="763"/>
      <c r="N9" s="763"/>
      <c r="O9" s="763"/>
      <c r="P9" s="1580"/>
      <c r="Q9" s="1587"/>
    </row>
    <row r="10" spans="1:28" s="747" customFormat="1" ht="23.1" customHeight="1">
      <c r="A10" s="761"/>
      <c r="B10" s="762"/>
      <c r="C10" s="763"/>
      <c r="D10" s="763"/>
      <c r="E10" s="763"/>
      <c r="F10" s="763"/>
      <c r="G10" s="763"/>
      <c r="H10" s="763"/>
      <c r="I10" s="763"/>
      <c r="J10" s="763"/>
      <c r="K10" s="763"/>
      <c r="L10" s="763"/>
      <c r="M10" s="763"/>
      <c r="N10" s="763"/>
      <c r="O10" s="763"/>
      <c r="P10" s="1580"/>
      <c r="Q10" s="1587"/>
    </row>
    <row r="11" spans="1:28" s="747" customFormat="1" ht="23.1" customHeight="1">
      <c r="A11" s="761"/>
      <c r="B11" s="762"/>
      <c r="C11" s="763"/>
      <c r="D11" s="763"/>
      <c r="E11" s="763"/>
      <c r="F11" s="763"/>
      <c r="G11" s="763"/>
      <c r="H11" s="763"/>
      <c r="I11" s="763"/>
      <c r="J11" s="763"/>
      <c r="K11" s="763"/>
      <c r="L11" s="763"/>
      <c r="M11" s="763"/>
      <c r="N11" s="763"/>
      <c r="O11" s="763"/>
      <c r="P11" s="1580"/>
      <c r="Q11" s="1587"/>
    </row>
    <row r="12" spans="1:28" s="747" customFormat="1" ht="23.1" customHeight="1">
      <c r="A12" s="761"/>
      <c r="B12" s="762"/>
      <c r="C12" s="763"/>
      <c r="D12" s="763"/>
      <c r="E12" s="763"/>
      <c r="F12" s="763"/>
      <c r="G12" s="763"/>
      <c r="H12" s="763"/>
      <c r="I12" s="763"/>
      <c r="J12" s="763"/>
      <c r="K12" s="763"/>
      <c r="L12" s="763"/>
      <c r="M12" s="763"/>
      <c r="N12" s="763"/>
      <c r="O12" s="763"/>
      <c r="P12" s="1580"/>
      <c r="Q12" s="1587"/>
    </row>
    <row r="13" spans="1:28" s="747" customFormat="1" ht="23.1" customHeight="1">
      <c r="A13" s="761"/>
      <c r="B13" s="762"/>
      <c r="C13" s="763"/>
      <c r="D13" s="763"/>
      <c r="E13" s="763"/>
      <c r="F13" s="763"/>
      <c r="G13" s="763"/>
      <c r="H13" s="763"/>
      <c r="I13" s="763"/>
      <c r="J13" s="763"/>
      <c r="K13" s="763"/>
      <c r="L13" s="763"/>
      <c r="M13" s="763"/>
      <c r="N13" s="763"/>
      <c r="O13" s="763"/>
      <c r="P13" s="1580"/>
      <c r="Q13" s="1587"/>
    </row>
    <row r="14" spans="1:28" s="747" customFormat="1" ht="23.1" customHeight="1">
      <c r="A14" s="761"/>
      <c r="B14" s="762"/>
      <c r="C14" s="763"/>
      <c r="D14" s="763"/>
      <c r="E14" s="763"/>
      <c r="F14" s="763"/>
      <c r="G14" s="763"/>
      <c r="H14" s="763"/>
      <c r="I14" s="763"/>
      <c r="J14" s="763"/>
      <c r="K14" s="763"/>
      <c r="L14" s="763"/>
      <c r="M14" s="763"/>
      <c r="N14" s="763"/>
      <c r="O14" s="763"/>
      <c r="P14" s="1580"/>
      <c r="Q14" s="1587"/>
    </row>
    <row r="15" spans="1:28" s="747" customFormat="1" ht="23.1" customHeight="1">
      <c r="A15" s="761"/>
      <c r="B15" s="762"/>
      <c r="C15" s="763"/>
      <c r="D15" s="763"/>
      <c r="E15" s="763"/>
      <c r="F15" s="763"/>
      <c r="G15" s="763"/>
      <c r="H15" s="763"/>
      <c r="I15" s="763"/>
      <c r="J15" s="763"/>
      <c r="K15" s="763"/>
      <c r="L15" s="763"/>
      <c r="M15" s="763"/>
      <c r="N15" s="763"/>
      <c r="O15" s="763"/>
      <c r="P15" s="1580"/>
      <c r="Q15" s="1587"/>
    </row>
    <row r="16" spans="1:28" s="747" customFormat="1" ht="23.1" customHeight="1">
      <c r="A16" s="761"/>
      <c r="B16" s="762"/>
      <c r="C16" s="763"/>
      <c r="D16" s="763"/>
      <c r="E16" s="763"/>
      <c r="F16" s="763"/>
      <c r="G16" s="763"/>
      <c r="H16" s="763"/>
      <c r="I16" s="763"/>
      <c r="J16" s="763"/>
      <c r="K16" s="763"/>
      <c r="L16" s="763"/>
      <c r="M16" s="763"/>
      <c r="N16" s="763"/>
      <c r="O16" s="763"/>
      <c r="P16" s="1580"/>
      <c r="Q16" s="1587"/>
    </row>
    <row r="17" spans="1:18" s="747" customFormat="1" ht="23.1" customHeight="1">
      <c r="A17" s="761"/>
      <c r="B17" s="762"/>
      <c r="C17" s="763"/>
      <c r="D17" s="763"/>
      <c r="E17" s="763"/>
      <c r="F17" s="763"/>
      <c r="G17" s="763"/>
      <c r="H17" s="763"/>
      <c r="I17" s="763"/>
      <c r="J17" s="763"/>
      <c r="K17" s="763"/>
      <c r="L17" s="763"/>
      <c r="M17" s="763"/>
      <c r="N17" s="763"/>
      <c r="O17" s="763"/>
      <c r="P17" s="1580"/>
      <c r="Q17" s="1587"/>
    </row>
    <row r="18" spans="1:18" s="747" customFormat="1" ht="23.1" customHeight="1">
      <c r="A18" s="761"/>
      <c r="B18" s="762"/>
      <c r="C18" s="763"/>
      <c r="D18" s="763"/>
      <c r="E18" s="763"/>
      <c r="F18" s="763"/>
      <c r="G18" s="763"/>
      <c r="H18" s="763"/>
      <c r="I18" s="763"/>
      <c r="J18" s="763"/>
      <c r="K18" s="763"/>
      <c r="L18" s="763"/>
      <c r="M18" s="763"/>
      <c r="N18" s="763"/>
      <c r="O18" s="763"/>
      <c r="P18" s="1580"/>
      <c r="Q18" s="1587"/>
    </row>
    <row r="19" spans="1:18" s="747" customFormat="1" ht="23.1" customHeight="1">
      <c r="A19" s="761"/>
      <c r="B19" s="762"/>
      <c r="C19" s="763"/>
      <c r="D19" s="763"/>
      <c r="E19" s="763"/>
      <c r="F19" s="763"/>
      <c r="G19" s="763"/>
      <c r="H19" s="763"/>
      <c r="I19" s="763"/>
      <c r="J19" s="763"/>
      <c r="K19" s="763"/>
      <c r="L19" s="763"/>
      <c r="M19" s="763"/>
      <c r="N19" s="763"/>
      <c r="O19" s="763"/>
      <c r="P19" s="1580"/>
      <c r="Q19" s="1587"/>
    </row>
    <row r="20" spans="1:18" s="747" customFormat="1" ht="23.1" customHeight="1">
      <c r="A20" s="764"/>
      <c r="B20" s="765"/>
      <c r="C20" s="766"/>
      <c r="D20" s="766"/>
      <c r="E20" s="766"/>
      <c r="F20" s="766"/>
      <c r="G20" s="766"/>
      <c r="H20" s="766"/>
      <c r="I20" s="766"/>
      <c r="J20" s="766"/>
      <c r="K20" s="766"/>
      <c r="L20" s="766"/>
      <c r="N20" s="766"/>
      <c r="O20" s="766"/>
      <c r="P20" s="766"/>
      <c r="Q20" s="766"/>
      <c r="R20" s="766"/>
    </row>
    <row r="21" spans="1:18" s="747" customFormat="1" ht="9" customHeight="1">
      <c r="A21" s="767"/>
      <c r="B21" s="765"/>
      <c r="C21" s="766"/>
      <c r="D21" s="766"/>
      <c r="E21" s="766"/>
      <c r="F21" s="766"/>
      <c r="G21" s="766"/>
      <c r="H21" s="766"/>
      <c r="I21" s="766"/>
      <c r="J21" s="766"/>
      <c r="K21" s="766"/>
      <c r="L21" s="766"/>
      <c r="N21" s="766"/>
      <c r="O21" s="766"/>
      <c r="P21" s="766"/>
      <c r="Q21" s="766"/>
      <c r="R21" s="766"/>
    </row>
    <row r="22" spans="1:18" s="747" customFormat="1" ht="16.5" customHeight="1">
      <c r="A22" s="746" t="s">
        <v>276</v>
      </c>
      <c r="C22" s="748"/>
      <c r="D22" s="748"/>
      <c r="E22" s="748"/>
      <c r="F22" s="748"/>
      <c r="G22" s="748"/>
      <c r="H22" s="748"/>
      <c r="I22" s="748"/>
      <c r="J22" s="748"/>
      <c r="K22" s="748"/>
      <c r="L22" s="749"/>
      <c r="M22" s="1581" t="s">
        <v>344</v>
      </c>
      <c r="N22" s="1581"/>
      <c r="O22" s="1581" t="s">
        <v>1307</v>
      </c>
      <c r="P22" s="1581"/>
      <c r="Q22" s="1581"/>
    </row>
    <row r="23" spans="1:18" s="747" customFormat="1" ht="20.100000000000001" customHeight="1">
      <c r="A23" s="752" t="s">
        <v>844</v>
      </c>
      <c r="B23" s="753" t="s">
        <v>914</v>
      </c>
      <c r="C23" s="748"/>
      <c r="D23" s="748"/>
      <c r="E23" s="748"/>
      <c r="F23" s="748"/>
      <c r="G23" s="748"/>
      <c r="H23" s="748"/>
      <c r="I23" s="748"/>
      <c r="J23" s="748"/>
      <c r="K23" s="748"/>
      <c r="L23" s="749"/>
      <c r="M23" s="1581" t="s">
        <v>758</v>
      </c>
      <c r="N23" s="1581"/>
      <c r="O23" s="1581" t="s">
        <v>915</v>
      </c>
      <c r="P23" s="1581"/>
      <c r="Q23" s="1581"/>
    </row>
    <row r="24" spans="1:18" s="747" customFormat="1" ht="30" customHeight="1">
      <c r="A24" s="1582" t="s">
        <v>1310</v>
      </c>
      <c r="B24" s="1582"/>
      <c r="C24" s="1582"/>
      <c r="D24" s="1582"/>
      <c r="E24" s="1582"/>
      <c r="F24" s="1582"/>
      <c r="G24" s="1582"/>
      <c r="H24" s="1582"/>
      <c r="I24" s="1582"/>
      <c r="J24" s="1582"/>
      <c r="K24" s="1582"/>
      <c r="L24" s="1582"/>
      <c r="M24" s="1582"/>
      <c r="N24" s="1582"/>
      <c r="O24" s="1582"/>
      <c r="P24" s="1582"/>
      <c r="Q24" s="1582"/>
    </row>
    <row r="25" spans="1:18" s="747" customFormat="1" ht="20.100000000000001" customHeight="1">
      <c r="A25" s="754"/>
      <c r="B25" s="754"/>
      <c r="C25" s="754"/>
      <c r="D25" s="754"/>
      <c r="E25" s="754"/>
      <c r="F25" s="1583" t="s">
        <v>1309</v>
      </c>
      <c r="G25" s="1583"/>
      <c r="H25" s="1583"/>
      <c r="I25" s="1583"/>
      <c r="J25" s="1583"/>
      <c r="K25" s="1583"/>
      <c r="L25" s="1583"/>
      <c r="M25" s="754"/>
      <c r="N25" s="754"/>
      <c r="O25" s="754"/>
      <c r="P25" s="1584" t="s">
        <v>916</v>
      </c>
      <c r="Q25" s="1584"/>
    </row>
    <row r="26" spans="1:18" s="747" customFormat="1" ht="18.75" customHeight="1">
      <c r="A26" s="1586" t="s">
        <v>849</v>
      </c>
      <c r="B26" s="1585" t="s">
        <v>931</v>
      </c>
      <c r="C26" s="1585" t="s">
        <v>932</v>
      </c>
      <c r="D26" s="1585" t="s">
        <v>933</v>
      </c>
      <c r="E26" s="1585" t="s">
        <v>934</v>
      </c>
      <c r="F26" s="1585" t="s">
        <v>935</v>
      </c>
      <c r="G26" s="1585" t="s">
        <v>936</v>
      </c>
      <c r="H26" s="1585" t="s">
        <v>937</v>
      </c>
      <c r="I26" s="1585" t="s">
        <v>938</v>
      </c>
      <c r="J26" s="1585" t="s">
        <v>365</v>
      </c>
      <c r="K26" s="1580"/>
      <c r="L26" s="1580"/>
      <c r="M26" s="1580"/>
      <c r="N26" s="1580"/>
      <c r="O26" s="1580"/>
      <c r="P26" s="1587"/>
      <c r="Q26" s="1587"/>
    </row>
    <row r="27" spans="1:18" s="747" customFormat="1" ht="18.75" customHeight="1">
      <c r="A27" s="1586"/>
      <c r="B27" s="1585"/>
      <c r="C27" s="1585"/>
      <c r="D27" s="1585"/>
      <c r="E27" s="1585"/>
      <c r="F27" s="1585"/>
      <c r="G27" s="1585"/>
      <c r="H27" s="1585"/>
      <c r="I27" s="1585"/>
      <c r="J27" s="1585"/>
      <c r="K27" s="1580"/>
      <c r="L27" s="1580"/>
      <c r="M27" s="1580"/>
      <c r="N27" s="1580"/>
      <c r="O27" s="1580"/>
      <c r="P27" s="1587"/>
      <c r="Q27" s="1587"/>
    </row>
    <row r="28" spans="1:18" s="747" customFormat="1" ht="30" customHeight="1">
      <c r="A28" s="759" t="s">
        <v>383</v>
      </c>
      <c r="B28" s="1786">
        <v>0</v>
      </c>
      <c r="C28" s="1786">
        <v>0</v>
      </c>
      <c r="D28" s="1786">
        <v>0</v>
      </c>
      <c r="E28" s="1786">
        <v>0</v>
      </c>
      <c r="F28" s="1786">
        <v>0</v>
      </c>
      <c r="G28" s="1786">
        <v>0</v>
      </c>
      <c r="H28" s="1786">
        <v>0</v>
      </c>
      <c r="I28" s="1786">
        <v>0</v>
      </c>
      <c r="J28" s="1786">
        <v>0</v>
      </c>
      <c r="K28" s="1785"/>
      <c r="L28" s="1786"/>
      <c r="M28" s="1786"/>
      <c r="N28" s="1786"/>
      <c r="O28" s="1786"/>
      <c r="P28" s="1787"/>
      <c r="Q28" s="1787"/>
    </row>
    <row r="29" spans="1:18" s="747" customFormat="1" ht="23.1" customHeight="1">
      <c r="A29" s="761"/>
      <c r="B29" s="762"/>
      <c r="C29" s="763"/>
      <c r="D29" s="763"/>
      <c r="E29" s="763"/>
      <c r="F29" s="763"/>
      <c r="G29" s="763"/>
      <c r="H29" s="763"/>
      <c r="I29" s="763"/>
      <c r="J29" s="763"/>
      <c r="K29" s="763"/>
      <c r="L29" s="763"/>
      <c r="M29" s="763"/>
      <c r="N29" s="763"/>
      <c r="O29" s="763"/>
      <c r="P29" s="1587"/>
      <c r="Q29" s="1587"/>
    </row>
    <row r="30" spans="1:18" s="747" customFormat="1" ht="23.1" customHeight="1">
      <c r="A30" s="761"/>
      <c r="B30" s="762"/>
      <c r="C30" s="763"/>
      <c r="D30" s="763"/>
      <c r="E30" s="763"/>
      <c r="F30" s="763"/>
      <c r="G30" s="763"/>
      <c r="H30" s="763"/>
      <c r="I30" s="763"/>
      <c r="J30" s="763"/>
      <c r="K30" s="763"/>
      <c r="L30" s="763"/>
      <c r="M30" s="763"/>
      <c r="N30" s="763"/>
      <c r="O30" s="763"/>
      <c r="P30" s="1587"/>
      <c r="Q30" s="1587"/>
    </row>
    <row r="31" spans="1:18" s="747" customFormat="1" ht="23.1" customHeight="1">
      <c r="A31" s="761"/>
      <c r="B31" s="762"/>
      <c r="C31" s="763"/>
      <c r="D31" s="763"/>
      <c r="E31" s="763"/>
      <c r="F31" s="763"/>
      <c r="G31" s="763"/>
      <c r="H31" s="763"/>
      <c r="I31" s="763"/>
      <c r="J31" s="763"/>
      <c r="K31" s="763"/>
      <c r="L31" s="763"/>
      <c r="M31" s="763"/>
      <c r="N31" s="763"/>
      <c r="O31" s="763"/>
      <c r="P31" s="1587"/>
      <c r="Q31" s="1587"/>
    </row>
    <row r="32" spans="1:18" s="747" customFormat="1" ht="23.1" customHeight="1">
      <c r="A32" s="761"/>
      <c r="B32" s="762"/>
      <c r="C32" s="763"/>
      <c r="D32" s="763"/>
      <c r="E32" s="763"/>
      <c r="F32" s="763"/>
      <c r="G32" s="763"/>
      <c r="H32" s="763"/>
      <c r="I32" s="763"/>
      <c r="J32" s="763"/>
      <c r="K32" s="763"/>
      <c r="L32" s="763"/>
      <c r="M32" s="763"/>
      <c r="N32" s="763"/>
      <c r="O32" s="763"/>
      <c r="P32" s="1587"/>
      <c r="Q32" s="1587"/>
    </row>
    <row r="33" spans="1:32" s="747" customFormat="1" ht="23.1" customHeight="1">
      <c r="A33" s="761"/>
      <c r="B33" s="762"/>
      <c r="C33" s="763"/>
      <c r="D33" s="763"/>
      <c r="E33" s="763"/>
      <c r="F33" s="763"/>
      <c r="G33" s="763"/>
      <c r="H33" s="763"/>
      <c r="I33" s="763"/>
      <c r="J33" s="763"/>
      <c r="K33" s="763"/>
      <c r="L33" s="763"/>
      <c r="M33" s="763"/>
      <c r="N33" s="763"/>
      <c r="O33" s="763"/>
      <c r="P33" s="1587"/>
      <c r="Q33" s="1587"/>
    </row>
    <row r="34" spans="1:32" s="747" customFormat="1" ht="23.1" customHeight="1">
      <c r="A34" s="761"/>
      <c r="B34" s="762"/>
      <c r="C34" s="763"/>
      <c r="D34" s="763"/>
      <c r="E34" s="763"/>
      <c r="F34" s="763"/>
      <c r="G34" s="763"/>
      <c r="H34" s="763"/>
      <c r="I34" s="763"/>
      <c r="J34" s="763"/>
      <c r="K34" s="763"/>
      <c r="L34" s="763"/>
      <c r="M34" s="763"/>
      <c r="N34" s="763"/>
      <c r="O34" s="763"/>
      <c r="P34" s="1587"/>
      <c r="Q34" s="1587"/>
    </row>
    <row r="35" spans="1:32" s="747" customFormat="1" ht="23.1" customHeight="1">
      <c r="A35" s="761"/>
      <c r="B35" s="762"/>
      <c r="C35" s="763"/>
      <c r="D35" s="763"/>
      <c r="E35" s="763"/>
      <c r="F35" s="763"/>
      <c r="G35" s="763"/>
      <c r="H35" s="763"/>
      <c r="I35" s="763"/>
      <c r="J35" s="763"/>
      <c r="K35" s="763"/>
      <c r="L35" s="763"/>
      <c r="M35" s="763"/>
      <c r="N35" s="763"/>
      <c r="O35" s="763"/>
      <c r="P35" s="1587"/>
      <c r="Q35" s="1587"/>
    </row>
    <row r="36" spans="1:32" s="747" customFormat="1" ht="23.1" customHeight="1">
      <c r="A36" s="761"/>
      <c r="B36" s="762"/>
      <c r="C36" s="763"/>
      <c r="D36" s="763"/>
      <c r="E36" s="763"/>
      <c r="F36" s="763"/>
      <c r="G36" s="763"/>
      <c r="H36" s="763"/>
      <c r="I36" s="763"/>
      <c r="J36" s="763"/>
      <c r="K36" s="763"/>
      <c r="L36" s="763"/>
      <c r="M36" s="763"/>
      <c r="N36" s="763"/>
      <c r="O36" s="763"/>
      <c r="P36" s="1587"/>
      <c r="Q36" s="1587"/>
    </row>
    <row r="37" spans="1:32" s="747" customFormat="1" ht="23.1" customHeight="1">
      <c r="A37" s="761"/>
      <c r="B37" s="762"/>
      <c r="C37" s="763"/>
      <c r="D37" s="763"/>
      <c r="E37" s="763"/>
      <c r="F37" s="763"/>
      <c r="G37" s="763"/>
      <c r="H37" s="763"/>
      <c r="I37" s="763"/>
      <c r="J37" s="763"/>
      <c r="K37" s="763"/>
      <c r="L37" s="763"/>
      <c r="M37" s="763"/>
      <c r="N37" s="763"/>
      <c r="O37" s="763"/>
      <c r="P37" s="1587"/>
      <c r="Q37" s="1587"/>
    </row>
    <row r="38" spans="1:32" s="747" customFormat="1" ht="23.1" customHeight="1">
      <c r="A38" s="761"/>
      <c r="B38" s="762"/>
      <c r="C38" s="763"/>
      <c r="D38" s="763"/>
      <c r="E38" s="763"/>
      <c r="F38" s="763"/>
      <c r="G38" s="763"/>
      <c r="H38" s="763"/>
      <c r="I38" s="763"/>
      <c r="J38" s="763"/>
      <c r="K38" s="763"/>
      <c r="L38" s="763"/>
      <c r="M38" s="763"/>
      <c r="N38" s="763"/>
      <c r="O38" s="763"/>
      <c r="P38" s="1587"/>
      <c r="Q38" s="1587"/>
    </row>
    <row r="39" spans="1:32" s="747" customFormat="1" ht="23.1" customHeight="1">
      <c r="A39" s="761"/>
      <c r="B39" s="762"/>
      <c r="C39" s="763"/>
      <c r="D39" s="763"/>
      <c r="E39" s="763"/>
      <c r="F39" s="763"/>
      <c r="G39" s="763"/>
      <c r="H39" s="763"/>
      <c r="I39" s="763"/>
      <c r="J39" s="763"/>
      <c r="K39" s="763"/>
      <c r="L39" s="763"/>
      <c r="M39" s="763"/>
      <c r="N39" s="763"/>
      <c r="O39" s="763"/>
      <c r="P39" s="1587"/>
      <c r="Q39" s="1587"/>
    </row>
    <row r="40" spans="1:32" s="747" customFormat="1" ht="23.1" customHeight="1">
      <c r="A40" s="761"/>
      <c r="B40" s="762"/>
      <c r="C40" s="763"/>
      <c r="D40" s="763"/>
      <c r="E40" s="763"/>
      <c r="F40" s="763"/>
      <c r="G40" s="763"/>
      <c r="H40" s="763"/>
      <c r="I40" s="763"/>
      <c r="J40" s="763"/>
      <c r="K40" s="763"/>
      <c r="L40" s="763"/>
      <c r="M40" s="763"/>
      <c r="N40" s="763"/>
      <c r="O40" s="763"/>
      <c r="P40" s="1587"/>
      <c r="Q40" s="1587"/>
    </row>
    <row r="41" spans="1:32" s="747" customFormat="1" ht="23.1" customHeight="1">
      <c r="A41" s="761"/>
      <c r="B41" s="762"/>
      <c r="C41" s="763"/>
      <c r="D41" s="763"/>
      <c r="E41" s="763"/>
      <c r="F41" s="763"/>
      <c r="G41" s="763"/>
      <c r="H41" s="763"/>
      <c r="I41" s="763"/>
      <c r="J41" s="763"/>
      <c r="K41" s="763"/>
      <c r="L41" s="763"/>
      <c r="M41" s="763"/>
      <c r="N41" s="763"/>
      <c r="O41" s="763"/>
      <c r="P41" s="1587"/>
      <c r="Q41" s="1587"/>
    </row>
    <row r="42" spans="1:32" s="679" customFormat="1" ht="23.1" customHeight="1">
      <c r="A42" s="707" t="s">
        <v>868</v>
      </c>
      <c r="B42" s="708"/>
      <c r="C42" s="708"/>
      <c r="D42" s="709"/>
      <c r="E42" s="710"/>
      <c r="F42" s="710"/>
      <c r="G42" s="709"/>
      <c r="H42" s="709"/>
      <c r="I42" s="709"/>
      <c r="J42" s="710"/>
      <c r="K42" s="710"/>
      <c r="L42" s="709"/>
      <c r="M42" s="708"/>
      <c r="N42" s="708"/>
      <c r="O42" s="710"/>
      <c r="P42" s="711"/>
      <c r="Q42" s="711"/>
      <c r="R42" s="747"/>
      <c r="S42" s="747"/>
      <c r="T42" s="747"/>
      <c r="U42" s="747"/>
      <c r="V42" s="747"/>
    </row>
    <row r="43" spans="1:32" s="679" customFormat="1" ht="21.75" customHeight="1">
      <c r="A43" s="713" t="s">
        <v>310</v>
      </c>
      <c r="B43" s="680"/>
      <c r="C43" s="680"/>
      <c r="D43" s="713" t="s">
        <v>311</v>
      </c>
      <c r="G43" s="680" t="s">
        <v>385</v>
      </c>
      <c r="K43" s="713" t="s">
        <v>386</v>
      </c>
      <c r="M43" s="680"/>
      <c r="O43" s="679" t="s">
        <v>1290</v>
      </c>
      <c r="R43" s="747"/>
      <c r="S43" s="747"/>
      <c r="T43" s="747"/>
      <c r="U43" s="747"/>
      <c r="V43" s="747"/>
    </row>
    <row r="44" spans="1:32" s="679" customFormat="1" ht="21.75" customHeight="1">
      <c r="G44" s="680" t="s">
        <v>314</v>
      </c>
      <c r="H44" s="680"/>
      <c r="I44" s="680"/>
      <c r="M44" s="680"/>
      <c r="N44" s="713"/>
      <c r="R44" s="747"/>
      <c r="S44" s="747"/>
      <c r="T44" s="747"/>
      <c r="U44" s="747"/>
      <c r="V44" s="747"/>
    </row>
    <row r="45" spans="1:32" s="770" customFormat="1" ht="21.9" customHeight="1">
      <c r="A45" s="768" t="s">
        <v>939</v>
      </c>
      <c r="B45" s="769"/>
      <c r="C45" s="769"/>
      <c r="D45" s="769"/>
      <c r="E45" s="769"/>
      <c r="F45" s="769"/>
      <c r="G45" s="769"/>
      <c r="H45" s="769"/>
      <c r="I45" s="769"/>
      <c r="J45" s="769"/>
      <c r="K45" s="769"/>
      <c r="L45" s="769"/>
      <c r="M45" s="769"/>
      <c r="N45" s="769"/>
      <c r="O45" s="769"/>
      <c r="P45" s="769"/>
      <c r="Q45" s="769"/>
      <c r="R45" s="769"/>
      <c r="S45" s="769"/>
      <c r="T45" s="769"/>
      <c r="U45" s="769"/>
      <c r="V45" s="769"/>
      <c r="W45" s="769"/>
      <c r="X45" s="769"/>
      <c r="Y45" s="769"/>
      <c r="Z45" s="769"/>
      <c r="AA45" s="769"/>
      <c r="AB45" s="769"/>
      <c r="AC45" s="769"/>
    </row>
    <row r="46" spans="1:32" s="771" customFormat="1" ht="21.9" customHeight="1">
      <c r="A46" s="768" t="s">
        <v>913</v>
      </c>
      <c r="C46" s="772"/>
      <c r="D46" s="772"/>
      <c r="E46" s="772"/>
      <c r="F46" s="772"/>
      <c r="G46" s="772"/>
      <c r="H46" s="772"/>
      <c r="I46" s="772"/>
      <c r="J46" s="772"/>
      <c r="K46" s="772"/>
      <c r="L46" s="772"/>
      <c r="M46" s="772"/>
      <c r="N46" s="772"/>
      <c r="O46" s="772"/>
      <c r="P46" s="772"/>
      <c r="Q46" s="772"/>
      <c r="R46" s="772"/>
      <c r="S46" s="772"/>
      <c r="T46" s="772"/>
      <c r="U46" s="772"/>
      <c r="V46" s="772"/>
      <c r="W46" s="772"/>
      <c r="X46" s="772"/>
      <c r="Y46" s="772"/>
      <c r="Z46" s="772"/>
      <c r="AA46" s="772"/>
      <c r="AB46" s="772"/>
      <c r="AC46" s="772"/>
      <c r="AD46" s="772"/>
      <c r="AE46" s="772"/>
      <c r="AF46" s="772"/>
    </row>
    <row r="47" spans="1:32" s="747" customFormat="1" ht="21.9" customHeight="1">
      <c r="A47" s="768" t="s">
        <v>940</v>
      </c>
      <c r="B47" s="769"/>
      <c r="C47" s="769"/>
      <c r="D47" s="769"/>
      <c r="E47" s="769"/>
      <c r="F47" s="769"/>
      <c r="G47" s="769"/>
      <c r="H47" s="769"/>
      <c r="I47" s="769"/>
      <c r="J47" s="769"/>
      <c r="K47" s="769"/>
      <c r="L47" s="769"/>
      <c r="M47" s="769"/>
      <c r="N47" s="769"/>
      <c r="O47" s="769"/>
      <c r="P47" s="769"/>
      <c r="Q47" s="769"/>
      <c r="R47" s="769"/>
      <c r="S47" s="769"/>
      <c r="T47" s="769"/>
      <c r="U47" s="769"/>
      <c r="V47" s="769"/>
      <c r="W47" s="769"/>
      <c r="X47" s="769"/>
      <c r="Y47" s="769"/>
      <c r="Z47" s="769"/>
      <c r="AA47" s="769"/>
      <c r="AB47" s="769"/>
      <c r="AC47" s="769"/>
      <c r="AD47" s="769"/>
      <c r="AE47" s="769"/>
      <c r="AF47" s="769"/>
    </row>
    <row r="48" spans="1:32" s="771" customFormat="1" ht="16.2">
      <c r="A48" s="773"/>
      <c r="B48" s="772"/>
      <c r="C48" s="773"/>
      <c r="D48" s="773"/>
      <c r="E48" s="773"/>
      <c r="F48" s="773"/>
      <c r="G48" s="773"/>
      <c r="H48" s="773"/>
      <c r="I48" s="773"/>
      <c r="J48" s="773"/>
      <c r="K48" s="773"/>
      <c r="L48" s="773"/>
      <c r="M48" s="773"/>
      <c r="N48" s="773"/>
      <c r="O48" s="773"/>
      <c r="P48" s="773"/>
      <c r="Q48" s="773"/>
      <c r="R48" s="773"/>
      <c r="S48" s="773"/>
      <c r="T48" s="773"/>
      <c r="U48" s="773"/>
      <c r="V48" s="773"/>
      <c r="W48" s="773"/>
      <c r="X48" s="773"/>
      <c r="Y48" s="773"/>
      <c r="Z48" s="773"/>
      <c r="AA48" s="773"/>
      <c r="AB48" s="773"/>
      <c r="AC48" s="773"/>
      <c r="AD48" s="773"/>
      <c r="AE48" s="773"/>
      <c r="AF48" s="773"/>
    </row>
  </sheetData>
  <mergeCells count="59">
    <mergeCell ref="P37:Q37"/>
    <mergeCell ref="P38:Q38"/>
    <mergeCell ref="P39:Q39"/>
    <mergeCell ref="P40:Q40"/>
    <mergeCell ref="P41:Q41"/>
    <mergeCell ref="P36:Q36"/>
    <mergeCell ref="N26:N27"/>
    <mergeCell ref="O26:O27"/>
    <mergeCell ref="P26:Q27"/>
    <mergeCell ref="P28:Q28"/>
    <mergeCell ref="P29:Q29"/>
    <mergeCell ref="P30:Q30"/>
    <mergeCell ref="P31:Q31"/>
    <mergeCell ref="P32:Q32"/>
    <mergeCell ref="P33:Q33"/>
    <mergeCell ref="P34:Q34"/>
    <mergeCell ref="P35:Q35"/>
    <mergeCell ref="M26:M27"/>
    <mergeCell ref="A24:Q24"/>
    <mergeCell ref="F25:L25"/>
    <mergeCell ref="P25:Q25"/>
    <mergeCell ref="A26:A27"/>
    <mergeCell ref="B26:B27"/>
    <mergeCell ref="C26:C27"/>
    <mergeCell ref="D26:D27"/>
    <mergeCell ref="E26:E27"/>
    <mergeCell ref="F26:F27"/>
    <mergeCell ref="G26:G27"/>
    <mergeCell ref="H26:H27"/>
    <mergeCell ref="I26:I27"/>
    <mergeCell ref="J26:J27"/>
    <mergeCell ref="K26:K27"/>
    <mergeCell ref="L26:L27"/>
    <mergeCell ref="M23:N23"/>
    <mergeCell ref="O23:Q23"/>
    <mergeCell ref="P11:Q11"/>
    <mergeCell ref="P12:Q12"/>
    <mergeCell ref="P13:Q13"/>
    <mergeCell ref="P14:Q14"/>
    <mergeCell ref="P15:Q15"/>
    <mergeCell ref="P16:Q16"/>
    <mergeCell ref="P17:Q17"/>
    <mergeCell ref="P18:Q18"/>
    <mergeCell ref="P19:Q19"/>
    <mergeCell ref="M22:N22"/>
    <mergeCell ref="O22:Q22"/>
    <mergeCell ref="P10:Q10"/>
    <mergeCell ref="M1:N1"/>
    <mergeCell ref="O1:Q1"/>
    <mergeCell ref="M2:N2"/>
    <mergeCell ref="O2:Q2"/>
    <mergeCell ref="A3:Q3"/>
    <mergeCell ref="F4:L4"/>
    <mergeCell ref="P4:Q4"/>
    <mergeCell ref="P5:Q5"/>
    <mergeCell ref="P6:Q6"/>
    <mergeCell ref="P7:Q7"/>
    <mergeCell ref="P8:Q8"/>
    <mergeCell ref="P9:Q9"/>
  </mergeCells>
  <phoneticPr fontId="8" type="noConversion"/>
  <hyperlinks>
    <hyperlink ref="R1" location="預告統計資料發布時間表!A1" display="回發布時間表" xr:uid="{ED6EC5E4-4F25-43E2-9BB2-478161317823}"/>
  </hyperlinks>
  <pageMargins left="0.39370078740157505" right="0.39370078740157505" top="0.39370078740157505" bottom="0.39370078740157505" header="0" footer="0"/>
  <pageSetup paperSize="0" scale="69" fitToWidth="0" fitToHeight="0" orientation="landscape" horizontalDpi="0" verticalDpi="0" copies="0"/>
  <drawing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9A9B17-29A0-4956-8375-B6F83F7DAF69}">
  <dimension ref="A1:IT65"/>
  <sheetViews>
    <sheetView workbookViewId="0">
      <selection activeCell="K1" sqref="K1:L1"/>
    </sheetView>
  </sheetViews>
  <sheetFormatPr defaultColWidth="11.109375" defaultRowHeight="15.6"/>
  <cols>
    <col min="1" max="1" width="5.6640625" style="778" customWidth="1"/>
    <col min="2" max="2" width="6.5546875" style="778" customWidth="1"/>
    <col min="3" max="3" width="9.44140625" style="778" customWidth="1"/>
    <col min="4" max="12" width="14.6640625" style="778" customWidth="1"/>
    <col min="13" max="254" width="7.77734375" style="778" customWidth="1"/>
    <col min="255" max="1021" width="7.77734375" style="795" customWidth="1"/>
    <col min="1022" max="1022" width="11.109375" style="795" customWidth="1"/>
    <col min="1023" max="16384" width="11.109375" style="795"/>
  </cols>
  <sheetData>
    <row r="1" spans="1:13" ht="16.5" customHeight="1">
      <c r="A1" s="1588" t="s">
        <v>276</v>
      </c>
      <c r="B1" s="1588"/>
      <c r="C1" s="775"/>
      <c r="D1" s="776"/>
      <c r="E1" s="777"/>
      <c r="F1" s="777"/>
      <c r="G1" s="777"/>
      <c r="H1" s="777"/>
      <c r="I1" s="1588" t="s">
        <v>344</v>
      </c>
      <c r="J1" s="1588"/>
      <c r="K1" s="1588" t="s">
        <v>1307</v>
      </c>
      <c r="L1" s="1588"/>
      <c r="M1" s="119" t="s">
        <v>9</v>
      </c>
    </row>
    <row r="2" spans="1:13" ht="18" customHeight="1">
      <c r="A2" s="1588" t="s">
        <v>844</v>
      </c>
      <c r="B2" s="1588"/>
      <c r="C2" s="779" t="s">
        <v>914</v>
      </c>
      <c r="D2" s="779"/>
      <c r="E2" s="777"/>
      <c r="F2" s="777"/>
      <c r="G2" s="777"/>
      <c r="H2" s="777"/>
      <c r="I2" s="1588" t="s">
        <v>758</v>
      </c>
      <c r="J2" s="1588"/>
      <c r="K2" s="1588" t="s">
        <v>941</v>
      </c>
      <c r="L2" s="1588"/>
    </row>
    <row r="3" spans="1:13" ht="24.9" customHeight="1">
      <c r="A3" s="1589" t="s">
        <v>1312</v>
      </c>
      <c r="B3" s="1589"/>
      <c r="C3" s="1589"/>
      <c r="D3" s="1589"/>
      <c r="E3" s="1589"/>
      <c r="F3" s="1589"/>
      <c r="G3" s="1589"/>
      <c r="H3" s="1589"/>
      <c r="I3" s="1589"/>
      <c r="J3" s="1589"/>
      <c r="K3" s="1589"/>
      <c r="L3" s="1589"/>
    </row>
    <row r="4" spans="1:13" ht="21" customHeight="1">
      <c r="A4" s="1590" t="s">
        <v>1309</v>
      </c>
      <c r="B4" s="1590"/>
      <c r="C4" s="1590"/>
      <c r="D4" s="1590"/>
      <c r="E4" s="1590"/>
      <c r="F4" s="1590"/>
      <c r="G4" s="1590"/>
      <c r="H4" s="1590"/>
      <c r="I4" s="1590"/>
      <c r="J4" s="1590"/>
      <c r="K4" s="1590"/>
      <c r="L4" s="1590"/>
    </row>
    <row r="5" spans="1:13" s="782" customFormat="1" ht="21" customHeight="1">
      <c r="A5" s="1591" t="s">
        <v>942</v>
      </c>
      <c r="B5" s="1591"/>
      <c r="C5" s="1591"/>
      <c r="D5" s="1592" t="s">
        <v>943</v>
      </c>
      <c r="E5" s="1592"/>
      <c r="F5" s="1592"/>
      <c r="G5" s="1592"/>
      <c r="H5" s="1592"/>
      <c r="I5" s="1592" t="s">
        <v>944</v>
      </c>
      <c r="J5" s="1592"/>
      <c r="K5" s="1592"/>
      <c r="L5" s="1593" t="s">
        <v>945</v>
      </c>
    </row>
    <row r="6" spans="1:13" s="782" customFormat="1" ht="20.100000000000001" customHeight="1">
      <c r="A6" s="1591"/>
      <c r="B6" s="1591"/>
      <c r="C6" s="1591"/>
      <c r="D6" s="1592" t="s">
        <v>946</v>
      </c>
      <c r="E6" s="1592" t="s">
        <v>947</v>
      </c>
      <c r="F6" s="1592"/>
      <c r="G6" s="1592" t="s">
        <v>948</v>
      </c>
      <c r="H6" s="1592"/>
      <c r="I6" s="1592"/>
      <c r="J6" s="1592"/>
      <c r="K6" s="1592"/>
      <c r="L6" s="1593"/>
    </row>
    <row r="7" spans="1:13" s="782" customFormat="1" ht="17.25" customHeight="1">
      <c r="A7" s="1591"/>
      <c r="B7" s="1591"/>
      <c r="C7" s="1591"/>
      <c r="D7" s="1592"/>
      <c r="E7" s="1592" t="s">
        <v>949</v>
      </c>
      <c r="F7" s="1592" t="s">
        <v>950</v>
      </c>
      <c r="G7" s="1592" t="s">
        <v>951</v>
      </c>
      <c r="H7" s="1592" t="s">
        <v>952</v>
      </c>
      <c r="I7" s="1592" t="s">
        <v>953</v>
      </c>
      <c r="J7" s="1592"/>
      <c r="K7" s="1592" t="s">
        <v>954</v>
      </c>
      <c r="L7" s="1593"/>
    </row>
    <row r="8" spans="1:13" s="782" customFormat="1" ht="42" customHeight="1">
      <c r="A8" s="1591"/>
      <c r="B8" s="1591"/>
      <c r="C8" s="1591"/>
      <c r="D8" s="1592"/>
      <c r="E8" s="1592"/>
      <c r="F8" s="1592"/>
      <c r="G8" s="1592"/>
      <c r="H8" s="1592"/>
      <c r="I8" s="780" t="s">
        <v>955</v>
      </c>
      <c r="J8" s="781" t="s">
        <v>956</v>
      </c>
      <c r="K8" s="1592"/>
      <c r="L8" s="1593"/>
    </row>
    <row r="9" spans="1:13" s="778" customFormat="1" ht="19.5" customHeight="1">
      <c r="A9" s="1591" t="s">
        <v>262</v>
      </c>
      <c r="B9" s="1594" t="s">
        <v>300</v>
      </c>
      <c r="C9" s="1594"/>
      <c r="D9" s="1790">
        <f>SUM(E9:F9)</f>
        <v>16</v>
      </c>
      <c r="E9" s="1790">
        <f>SUM(E10:E21)</f>
        <v>5</v>
      </c>
      <c r="F9" s="1790">
        <f>SUM(F10:F21)</f>
        <v>11</v>
      </c>
      <c r="G9" s="1790">
        <f>SUM(G10:G21)</f>
        <v>0</v>
      </c>
      <c r="H9" s="1790">
        <f>SUM(H10:H21)</f>
        <v>16</v>
      </c>
      <c r="I9" s="1792">
        <f>SUM(I10:I21)</f>
        <v>30787.707000000002</v>
      </c>
      <c r="J9" s="1792">
        <f t="shared" ref="J9" si="0">SUM(J10:J21)</f>
        <v>62060.14</v>
      </c>
      <c r="K9" s="1792">
        <f t="shared" ref="K9" si="1">SUM(K10:K21)</f>
        <v>26167.200000000001</v>
      </c>
      <c r="L9" s="1791">
        <f>SUM(L10:L21)</f>
        <v>532</v>
      </c>
    </row>
    <row r="10" spans="1:13" s="778" customFormat="1" ht="20.100000000000001" customHeight="1">
      <c r="A10" s="1591"/>
      <c r="B10" s="1594" t="s">
        <v>917</v>
      </c>
      <c r="C10" s="1594"/>
      <c r="D10" s="1790">
        <f t="shared" ref="D10:D21" si="2">SUM(E10:F10)</f>
        <v>4</v>
      </c>
      <c r="E10" s="1790">
        <v>3</v>
      </c>
      <c r="F10" s="1790">
        <v>1</v>
      </c>
      <c r="G10" s="1790">
        <v>0</v>
      </c>
      <c r="H10" s="1790">
        <v>4</v>
      </c>
      <c r="I10" s="1792">
        <v>19113.29</v>
      </c>
      <c r="J10" s="1793">
        <v>8597.14</v>
      </c>
      <c r="K10" s="1793">
        <v>4349.2</v>
      </c>
      <c r="L10" s="1791">
        <v>440</v>
      </c>
    </row>
    <row r="11" spans="1:13" s="778" customFormat="1" ht="19.5" customHeight="1">
      <c r="A11" s="1591"/>
      <c r="B11" s="1594" t="s">
        <v>918</v>
      </c>
      <c r="C11" s="1594"/>
      <c r="D11" s="1790">
        <f t="shared" si="2"/>
        <v>11</v>
      </c>
      <c r="E11" s="1790">
        <v>2</v>
      </c>
      <c r="F11" s="1790">
        <v>9</v>
      </c>
      <c r="G11" s="1790">
        <v>0</v>
      </c>
      <c r="H11" s="1790">
        <v>11</v>
      </c>
      <c r="I11" s="1792">
        <v>6110.4170000000004</v>
      </c>
      <c r="J11" s="1793">
        <v>53403</v>
      </c>
      <c r="K11" s="1793">
        <v>16314</v>
      </c>
      <c r="L11" s="1791">
        <v>82</v>
      </c>
    </row>
    <row r="12" spans="1:13" s="778" customFormat="1" ht="19.5" customHeight="1">
      <c r="A12" s="1591"/>
      <c r="B12" s="1594" t="s">
        <v>919</v>
      </c>
      <c r="C12" s="1594"/>
      <c r="D12" s="1790">
        <f t="shared" si="2"/>
        <v>0</v>
      </c>
      <c r="E12" s="1790">
        <v>0</v>
      </c>
      <c r="F12" s="1790">
        <v>0</v>
      </c>
      <c r="G12" s="1790">
        <v>0</v>
      </c>
      <c r="H12" s="1790">
        <v>0</v>
      </c>
      <c r="I12" s="1792">
        <v>0</v>
      </c>
      <c r="J12" s="1793">
        <v>0</v>
      </c>
      <c r="K12" s="1793">
        <v>0</v>
      </c>
      <c r="L12" s="1791">
        <v>0</v>
      </c>
    </row>
    <row r="13" spans="1:13" s="778" customFormat="1" ht="20.100000000000001" customHeight="1">
      <c r="A13" s="1591"/>
      <c r="B13" s="1594" t="s">
        <v>920</v>
      </c>
      <c r="C13" s="1594"/>
      <c r="D13" s="1790">
        <f t="shared" si="2"/>
        <v>0</v>
      </c>
      <c r="E13" s="1790">
        <v>0</v>
      </c>
      <c r="F13" s="1790">
        <v>0</v>
      </c>
      <c r="G13" s="1790">
        <v>0</v>
      </c>
      <c r="H13" s="1790">
        <v>0</v>
      </c>
      <c r="I13" s="1792">
        <v>0</v>
      </c>
      <c r="J13" s="1793">
        <v>0</v>
      </c>
      <c r="K13" s="1793">
        <v>0</v>
      </c>
      <c r="L13" s="1791">
        <v>0</v>
      </c>
    </row>
    <row r="14" spans="1:13" s="778" customFormat="1" ht="20.100000000000001" customHeight="1">
      <c r="A14" s="1591"/>
      <c r="B14" s="1594" t="s">
        <v>921</v>
      </c>
      <c r="C14" s="1594"/>
      <c r="D14" s="1790">
        <f t="shared" si="2"/>
        <v>1</v>
      </c>
      <c r="E14" s="1790">
        <v>0</v>
      </c>
      <c r="F14" s="1790">
        <v>1</v>
      </c>
      <c r="G14" s="1790">
        <v>0</v>
      </c>
      <c r="H14" s="1790">
        <v>1</v>
      </c>
      <c r="I14" s="1792">
        <v>5564</v>
      </c>
      <c r="J14" s="1793">
        <v>60</v>
      </c>
      <c r="K14" s="1793">
        <v>5504</v>
      </c>
      <c r="L14" s="1791">
        <v>10</v>
      </c>
    </row>
    <row r="15" spans="1:13" s="778" customFormat="1" ht="18" customHeight="1">
      <c r="A15" s="1591"/>
      <c r="B15" s="1594" t="s">
        <v>922</v>
      </c>
      <c r="C15" s="1594"/>
      <c r="D15" s="1790">
        <f t="shared" si="2"/>
        <v>0</v>
      </c>
      <c r="E15" s="1790">
        <v>0</v>
      </c>
      <c r="F15" s="1790">
        <v>0</v>
      </c>
      <c r="G15" s="1790">
        <v>0</v>
      </c>
      <c r="H15" s="1790">
        <v>0</v>
      </c>
      <c r="I15" s="1792">
        <v>0</v>
      </c>
      <c r="J15" s="1793">
        <v>0</v>
      </c>
      <c r="K15" s="1793">
        <v>0</v>
      </c>
      <c r="L15" s="1791">
        <v>0</v>
      </c>
    </row>
    <row r="16" spans="1:13" s="778" customFormat="1" ht="19.5" customHeight="1">
      <c r="A16" s="1591"/>
      <c r="B16" s="1594" t="s">
        <v>923</v>
      </c>
      <c r="C16" s="1594"/>
      <c r="D16" s="1790">
        <f t="shared" si="2"/>
        <v>0</v>
      </c>
      <c r="E16" s="1790">
        <v>0</v>
      </c>
      <c r="F16" s="1790">
        <v>0</v>
      </c>
      <c r="G16" s="1790">
        <v>0</v>
      </c>
      <c r="H16" s="1790">
        <v>0</v>
      </c>
      <c r="I16" s="1792">
        <v>0</v>
      </c>
      <c r="J16" s="1793">
        <v>0</v>
      </c>
      <c r="K16" s="1793">
        <v>0</v>
      </c>
      <c r="L16" s="1791">
        <v>0</v>
      </c>
    </row>
    <row r="17" spans="1:12" s="778" customFormat="1" ht="20.100000000000001" customHeight="1">
      <c r="A17" s="1591"/>
      <c r="B17" s="1594" t="s">
        <v>924</v>
      </c>
      <c r="C17" s="1594"/>
      <c r="D17" s="1790">
        <f t="shared" si="2"/>
        <v>0</v>
      </c>
      <c r="E17" s="1790">
        <v>0</v>
      </c>
      <c r="F17" s="1790">
        <v>0</v>
      </c>
      <c r="G17" s="1790">
        <v>0</v>
      </c>
      <c r="H17" s="1790">
        <v>0</v>
      </c>
      <c r="I17" s="1792">
        <v>0</v>
      </c>
      <c r="J17" s="1793">
        <v>0</v>
      </c>
      <c r="K17" s="1793">
        <v>0</v>
      </c>
      <c r="L17" s="1791"/>
    </row>
    <row r="18" spans="1:12" s="778" customFormat="1" ht="19.5" customHeight="1">
      <c r="A18" s="1591"/>
      <c r="B18" s="1594" t="s">
        <v>925</v>
      </c>
      <c r="C18" s="1594"/>
      <c r="D18" s="1790">
        <f t="shared" si="2"/>
        <v>0</v>
      </c>
      <c r="E18" s="1790">
        <v>0</v>
      </c>
      <c r="F18" s="1790">
        <v>0</v>
      </c>
      <c r="G18" s="1790">
        <v>0</v>
      </c>
      <c r="H18" s="1790">
        <v>0</v>
      </c>
      <c r="I18" s="1792">
        <v>0</v>
      </c>
      <c r="J18" s="1793">
        <v>0</v>
      </c>
      <c r="K18" s="1793">
        <v>0</v>
      </c>
      <c r="L18" s="1791">
        <v>0</v>
      </c>
    </row>
    <row r="19" spans="1:12" s="778" customFormat="1" ht="19.5" customHeight="1">
      <c r="A19" s="1591"/>
      <c r="B19" s="1594" t="s">
        <v>926</v>
      </c>
      <c r="C19" s="1594"/>
      <c r="D19" s="1790">
        <f t="shared" si="2"/>
        <v>0</v>
      </c>
      <c r="E19" s="1790">
        <v>0</v>
      </c>
      <c r="F19" s="1790">
        <v>0</v>
      </c>
      <c r="G19" s="1790">
        <v>0</v>
      </c>
      <c r="H19" s="1790">
        <v>0</v>
      </c>
      <c r="I19" s="1792">
        <v>0</v>
      </c>
      <c r="J19" s="1793">
        <v>0</v>
      </c>
      <c r="K19" s="1793">
        <v>0</v>
      </c>
      <c r="L19" s="1791">
        <v>0</v>
      </c>
    </row>
    <row r="20" spans="1:12" s="778" customFormat="1" ht="19.5" customHeight="1">
      <c r="A20" s="1591"/>
      <c r="B20" s="1594" t="s">
        <v>927</v>
      </c>
      <c r="C20" s="1594"/>
      <c r="D20" s="1790">
        <f t="shared" si="2"/>
        <v>0</v>
      </c>
      <c r="E20" s="1790">
        <v>0</v>
      </c>
      <c r="F20" s="1790">
        <v>0</v>
      </c>
      <c r="G20" s="1790">
        <v>0</v>
      </c>
      <c r="H20" s="1790">
        <v>0</v>
      </c>
      <c r="I20" s="1792">
        <v>0</v>
      </c>
      <c r="J20" s="1793">
        <v>0</v>
      </c>
      <c r="K20" s="1793">
        <v>0</v>
      </c>
      <c r="L20" s="1791">
        <v>0</v>
      </c>
    </row>
    <row r="21" spans="1:12" s="778" customFormat="1" ht="20.100000000000001" customHeight="1">
      <c r="A21" s="1591"/>
      <c r="B21" s="1594" t="s">
        <v>365</v>
      </c>
      <c r="C21" s="1594"/>
      <c r="D21" s="1790">
        <f t="shared" si="2"/>
        <v>0</v>
      </c>
      <c r="E21" s="1790">
        <v>0</v>
      </c>
      <c r="F21" s="1790">
        <v>0</v>
      </c>
      <c r="G21" s="1790">
        <v>0</v>
      </c>
      <c r="H21" s="1790">
        <v>0</v>
      </c>
      <c r="I21" s="1792">
        <v>0</v>
      </c>
      <c r="J21" s="1793">
        <v>0</v>
      </c>
      <c r="K21" s="1793">
        <v>0</v>
      </c>
      <c r="L21" s="1791">
        <v>0</v>
      </c>
    </row>
    <row r="22" spans="1:12" s="778" customFormat="1" ht="19.5" hidden="1" customHeight="1">
      <c r="A22" s="1591"/>
      <c r="B22" s="1595" t="s">
        <v>957</v>
      </c>
      <c r="C22" s="1595"/>
      <c r="D22" s="784"/>
      <c r="E22" s="784"/>
      <c r="F22" s="784"/>
      <c r="G22" s="784"/>
      <c r="H22" s="784"/>
      <c r="I22" s="784"/>
      <c r="J22" s="785"/>
      <c r="K22" s="785"/>
      <c r="L22" s="785"/>
    </row>
    <row r="23" spans="1:12" s="778" customFormat="1" ht="20.25" hidden="1" customHeight="1">
      <c r="A23" s="1591"/>
      <c r="B23" s="1596" t="s">
        <v>958</v>
      </c>
      <c r="C23" s="1596"/>
      <c r="D23" s="784"/>
      <c r="E23" s="784"/>
      <c r="F23" s="784"/>
      <c r="G23" s="784"/>
      <c r="H23" s="784"/>
      <c r="I23" s="784"/>
      <c r="J23" s="785"/>
      <c r="K23" s="785"/>
      <c r="L23" s="785"/>
    </row>
    <row r="24" spans="1:12" s="778" customFormat="1" ht="20.100000000000001" hidden="1" customHeight="1">
      <c r="A24" s="1591"/>
      <c r="B24" s="1595" t="s">
        <v>959</v>
      </c>
      <c r="C24" s="1595"/>
      <c r="D24" s="784"/>
      <c r="E24" s="784"/>
      <c r="F24" s="784"/>
      <c r="G24" s="784"/>
      <c r="H24" s="784"/>
      <c r="I24" s="784"/>
      <c r="J24" s="785"/>
      <c r="K24" s="785"/>
      <c r="L24" s="785"/>
    </row>
    <row r="25" spans="1:12" s="778" customFormat="1" ht="20.100000000000001" hidden="1" customHeight="1">
      <c r="A25" s="1591"/>
      <c r="B25" s="1597" t="s">
        <v>960</v>
      </c>
      <c r="C25" s="1597"/>
      <c r="D25" s="784"/>
      <c r="E25" s="784"/>
      <c r="F25" s="784"/>
      <c r="G25" s="784"/>
      <c r="H25" s="784"/>
      <c r="I25" s="784"/>
      <c r="J25" s="785"/>
      <c r="K25" s="785"/>
      <c r="L25" s="785"/>
    </row>
    <row r="26" spans="1:12" s="778" customFormat="1" ht="20.100000000000001" hidden="1" customHeight="1">
      <c r="A26" s="1591"/>
      <c r="B26" s="1592" t="s">
        <v>961</v>
      </c>
      <c r="C26" s="783" t="s">
        <v>962</v>
      </c>
      <c r="D26" s="784"/>
      <c r="E26" s="784"/>
      <c r="F26" s="784"/>
      <c r="G26" s="784"/>
      <c r="H26" s="784"/>
      <c r="I26" s="784"/>
      <c r="J26" s="785"/>
      <c r="K26" s="785"/>
      <c r="L26" s="785"/>
    </row>
    <row r="27" spans="1:12" s="778" customFormat="1" ht="20.100000000000001" hidden="1" customHeight="1">
      <c r="A27" s="1591"/>
      <c r="B27" s="1592"/>
      <c r="C27" s="783" t="s">
        <v>963</v>
      </c>
      <c r="D27" s="784"/>
      <c r="E27" s="784"/>
      <c r="F27" s="784"/>
      <c r="G27" s="784"/>
      <c r="H27" s="784"/>
      <c r="I27" s="784"/>
      <c r="J27" s="785"/>
      <c r="K27" s="785"/>
      <c r="L27" s="785"/>
    </row>
    <row r="28" spans="1:12" s="778" customFormat="1" ht="19.5" hidden="1" customHeight="1">
      <c r="A28" s="1591"/>
      <c r="B28" s="1592"/>
      <c r="C28" s="786" t="s">
        <v>365</v>
      </c>
      <c r="D28" s="784"/>
      <c r="E28" s="784"/>
      <c r="F28" s="784"/>
      <c r="G28" s="784"/>
      <c r="H28" s="784"/>
      <c r="I28" s="784"/>
      <c r="J28" s="785"/>
      <c r="K28" s="785"/>
      <c r="L28" s="785"/>
    </row>
    <row r="29" spans="1:12" s="778" customFormat="1" ht="11.25" customHeight="1">
      <c r="A29" s="787"/>
      <c r="B29" s="788"/>
      <c r="C29" s="788"/>
      <c r="E29" s="788"/>
      <c r="F29" s="788"/>
      <c r="G29" s="788"/>
      <c r="H29" s="788"/>
      <c r="I29" s="788"/>
      <c r="J29" s="788"/>
      <c r="K29" s="788"/>
      <c r="L29" s="788"/>
    </row>
    <row r="30" spans="1:12" s="778" customFormat="1" ht="7.5" customHeight="1">
      <c r="A30" s="787"/>
      <c r="B30" s="788"/>
      <c r="C30" s="788"/>
      <c r="E30" s="788"/>
      <c r="F30" s="788"/>
      <c r="G30" s="788"/>
      <c r="H30" s="788"/>
      <c r="I30" s="788"/>
      <c r="J30" s="788"/>
      <c r="K30" s="788"/>
      <c r="L30" s="788"/>
    </row>
    <row r="31" spans="1:12" s="778" customFormat="1" ht="16.5" customHeight="1">
      <c r="A31" s="1588" t="s">
        <v>276</v>
      </c>
      <c r="B31" s="1588"/>
      <c r="C31" s="775"/>
      <c r="D31" s="776"/>
      <c r="E31" s="777"/>
      <c r="F31" s="777"/>
      <c r="G31" s="777"/>
      <c r="H31" s="777"/>
      <c r="I31" s="1588" t="s">
        <v>344</v>
      </c>
      <c r="J31" s="1588"/>
      <c r="K31" s="1588" t="s">
        <v>1307</v>
      </c>
      <c r="L31" s="1588"/>
    </row>
    <row r="32" spans="1:12" s="778" customFormat="1" ht="18" customHeight="1">
      <c r="A32" s="1588" t="s">
        <v>844</v>
      </c>
      <c r="B32" s="1588"/>
      <c r="C32" s="789" t="s">
        <v>914</v>
      </c>
      <c r="D32" s="790"/>
      <c r="E32" s="791"/>
      <c r="F32" s="791"/>
      <c r="G32" s="791"/>
      <c r="H32" s="791"/>
      <c r="I32" s="1588" t="s">
        <v>758</v>
      </c>
      <c r="J32" s="1588"/>
      <c r="K32" s="1588" t="s">
        <v>941</v>
      </c>
      <c r="L32" s="1588"/>
    </row>
    <row r="33" spans="1:12" s="778" customFormat="1" ht="24.9" customHeight="1">
      <c r="A33" s="1589" t="s">
        <v>1313</v>
      </c>
      <c r="B33" s="1589"/>
      <c r="C33" s="1589"/>
      <c r="D33" s="1589"/>
      <c r="E33" s="1589"/>
      <c r="F33" s="1589"/>
      <c r="G33" s="1589"/>
      <c r="H33" s="1589"/>
      <c r="I33" s="1589"/>
      <c r="J33" s="1589"/>
      <c r="K33" s="1589"/>
      <c r="L33" s="1589"/>
    </row>
    <row r="34" spans="1:12" s="778" customFormat="1" ht="21" customHeight="1">
      <c r="A34" s="1590" t="s">
        <v>1309</v>
      </c>
      <c r="B34" s="1590"/>
      <c r="C34" s="1590"/>
      <c r="D34" s="1590"/>
      <c r="E34" s="1590"/>
      <c r="F34" s="1590"/>
      <c r="G34" s="1590"/>
      <c r="H34" s="1590"/>
      <c r="I34" s="1590"/>
      <c r="J34" s="1590"/>
      <c r="K34" s="1590"/>
      <c r="L34" s="1590"/>
    </row>
    <row r="35" spans="1:12" s="778" customFormat="1" ht="21" customHeight="1">
      <c r="A35" s="1591" t="s">
        <v>942</v>
      </c>
      <c r="B35" s="1591"/>
      <c r="C35" s="1591"/>
      <c r="D35" s="1592" t="s">
        <v>943</v>
      </c>
      <c r="E35" s="1592"/>
      <c r="F35" s="1592"/>
      <c r="G35" s="1592"/>
      <c r="H35" s="1592"/>
      <c r="I35" s="1592" t="s">
        <v>944</v>
      </c>
      <c r="J35" s="1592"/>
      <c r="K35" s="1592"/>
      <c r="L35" s="1593" t="s">
        <v>945</v>
      </c>
    </row>
    <row r="36" spans="1:12" s="778" customFormat="1" ht="20.100000000000001" customHeight="1">
      <c r="A36" s="1591"/>
      <c r="B36" s="1591"/>
      <c r="C36" s="1591"/>
      <c r="D36" s="1592" t="s">
        <v>946</v>
      </c>
      <c r="E36" s="1592" t="s">
        <v>947</v>
      </c>
      <c r="F36" s="1592"/>
      <c r="G36" s="1592" t="s">
        <v>948</v>
      </c>
      <c r="H36" s="1592"/>
      <c r="I36" s="1592"/>
      <c r="J36" s="1592"/>
      <c r="K36" s="1592"/>
      <c r="L36" s="1593"/>
    </row>
    <row r="37" spans="1:12" s="778" customFormat="1" ht="21" customHeight="1">
      <c r="A37" s="1591"/>
      <c r="B37" s="1591"/>
      <c r="C37" s="1591"/>
      <c r="D37" s="1592"/>
      <c r="E37" s="1592" t="s">
        <v>949</v>
      </c>
      <c r="F37" s="1592" t="s">
        <v>950</v>
      </c>
      <c r="G37" s="1592" t="s">
        <v>951</v>
      </c>
      <c r="H37" s="1592" t="s">
        <v>952</v>
      </c>
      <c r="I37" s="1592" t="s">
        <v>953</v>
      </c>
      <c r="J37" s="1592"/>
      <c r="K37" s="1592" t="s">
        <v>954</v>
      </c>
      <c r="L37" s="1593"/>
    </row>
    <row r="38" spans="1:12" s="778" customFormat="1" ht="43.2" customHeight="1">
      <c r="A38" s="1591"/>
      <c r="B38" s="1591"/>
      <c r="C38" s="1591"/>
      <c r="D38" s="1592"/>
      <c r="E38" s="1592"/>
      <c r="F38" s="1592"/>
      <c r="G38" s="1592"/>
      <c r="H38" s="1592"/>
      <c r="I38" s="780" t="s">
        <v>955</v>
      </c>
      <c r="J38" s="781" t="s">
        <v>956</v>
      </c>
      <c r="K38" s="1592"/>
      <c r="L38" s="1593"/>
    </row>
    <row r="39" spans="1:12" s="778" customFormat="1" ht="18" customHeight="1">
      <c r="A39" s="1591" t="s">
        <v>705</v>
      </c>
      <c r="B39" s="1594" t="s">
        <v>300</v>
      </c>
      <c r="C39" s="1594"/>
      <c r="D39" s="1790">
        <f>SUM(E39:F39)</f>
        <v>16</v>
      </c>
      <c r="E39" s="1790">
        <f>SUM(E40:E51)</f>
        <v>5</v>
      </c>
      <c r="F39" s="1790">
        <f>SUM(F40:F51)</f>
        <v>11</v>
      </c>
      <c r="G39" s="1790">
        <f>SUM(G40:G51)</f>
        <v>0</v>
      </c>
      <c r="H39" s="1790">
        <f>SUM(H40:H51)</f>
        <v>16</v>
      </c>
      <c r="I39" s="1792">
        <f>SUM(I40:I51)</f>
        <v>30787.707000000002</v>
      </c>
      <c r="J39" s="1792">
        <f t="shared" ref="J39:K39" si="3">SUM(J40:J51)</f>
        <v>62060.14</v>
      </c>
      <c r="K39" s="1792">
        <f t="shared" si="3"/>
        <v>26167.200000000001</v>
      </c>
      <c r="L39" s="1791">
        <f>SUM(L40:L51)</f>
        <v>532</v>
      </c>
    </row>
    <row r="40" spans="1:12" s="778" customFormat="1" ht="18" customHeight="1">
      <c r="A40" s="1591"/>
      <c r="B40" s="1594" t="s">
        <v>917</v>
      </c>
      <c r="C40" s="1594"/>
      <c r="D40" s="1790">
        <f t="shared" ref="D40:D51" si="4">SUM(E40:F40)</f>
        <v>4</v>
      </c>
      <c r="E40" s="1790">
        <v>3</v>
      </c>
      <c r="F40" s="1790">
        <v>1</v>
      </c>
      <c r="G40" s="1790">
        <v>0</v>
      </c>
      <c r="H40" s="1790">
        <v>4</v>
      </c>
      <c r="I40" s="1792">
        <v>19113.29</v>
      </c>
      <c r="J40" s="1793">
        <v>8597.14</v>
      </c>
      <c r="K40" s="1793">
        <v>4349.2</v>
      </c>
      <c r="L40" s="1791">
        <v>440</v>
      </c>
    </row>
    <row r="41" spans="1:12" s="778" customFormat="1" ht="18" customHeight="1">
      <c r="A41" s="1591"/>
      <c r="B41" s="1594" t="s">
        <v>918</v>
      </c>
      <c r="C41" s="1594"/>
      <c r="D41" s="1790">
        <f t="shared" si="4"/>
        <v>11</v>
      </c>
      <c r="E41" s="1790">
        <v>2</v>
      </c>
      <c r="F41" s="1790">
        <v>9</v>
      </c>
      <c r="G41" s="1790">
        <v>0</v>
      </c>
      <c r="H41" s="1790">
        <v>11</v>
      </c>
      <c r="I41" s="1792">
        <v>6110.4170000000004</v>
      </c>
      <c r="J41" s="1793">
        <v>53403</v>
      </c>
      <c r="K41" s="1793">
        <v>16314</v>
      </c>
      <c r="L41" s="1791">
        <v>82</v>
      </c>
    </row>
    <row r="42" spans="1:12" s="778" customFormat="1" ht="18" customHeight="1">
      <c r="A42" s="1591"/>
      <c r="B42" s="1594" t="s">
        <v>919</v>
      </c>
      <c r="C42" s="1594"/>
      <c r="D42" s="1790">
        <f t="shared" si="4"/>
        <v>0</v>
      </c>
      <c r="E42" s="1790">
        <v>0</v>
      </c>
      <c r="F42" s="1790">
        <v>0</v>
      </c>
      <c r="G42" s="1790">
        <v>0</v>
      </c>
      <c r="H42" s="1790">
        <v>0</v>
      </c>
      <c r="I42" s="1792">
        <v>0</v>
      </c>
      <c r="J42" s="1793">
        <v>0</v>
      </c>
      <c r="K42" s="1793">
        <v>0</v>
      </c>
      <c r="L42" s="1791">
        <v>0</v>
      </c>
    </row>
    <row r="43" spans="1:12" s="778" customFormat="1" ht="18" customHeight="1">
      <c r="A43" s="1591"/>
      <c r="B43" s="1594" t="s">
        <v>920</v>
      </c>
      <c r="C43" s="1594"/>
      <c r="D43" s="1790">
        <f t="shared" si="4"/>
        <v>0</v>
      </c>
      <c r="E43" s="1790">
        <v>0</v>
      </c>
      <c r="F43" s="1790">
        <v>0</v>
      </c>
      <c r="G43" s="1790">
        <v>0</v>
      </c>
      <c r="H43" s="1790">
        <v>0</v>
      </c>
      <c r="I43" s="1792">
        <v>0</v>
      </c>
      <c r="J43" s="1793">
        <v>0</v>
      </c>
      <c r="K43" s="1793">
        <v>0</v>
      </c>
      <c r="L43" s="1791">
        <v>0</v>
      </c>
    </row>
    <row r="44" spans="1:12" s="778" customFormat="1" ht="18" customHeight="1">
      <c r="A44" s="1591"/>
      <c r="B44" s="1594" t="s">
        <v>921</v>
      </c>
      <c r="C44" s="1594"/>
      <c r="D44" s="1790">
        <f t="shared" si="4"/>
        <v>1</v>
      </c>
      <c r="E44" s="1790">
        <v>0</v>
      </c>
      <c r="F44" s="1790">
        <v>1</v>
      </c>
      <c r="G44" s="1790">
        <v>0</v>
      </c>
      <c r="H44" s="1790">
        <v>1</v>
      </c>
      <c r="I44" s="1792">
        <v>5564</v>
      </c>
      <c r="J44" s="1793">
        <v>60</v>
      </c>
      <c r="K44" s="1793">
        <v>5504</v>
      </c>
      <c r="L44" s="1791">
        <v>10</v>
      </c>
    </row>
    <row r="45" spans="1:12" s="778" customFormat="1" ht="18" customHeight="1">
      <c r="A45" s="1591"/>
      <c r="B45" s="1594" t="s">
        <v>922</v>
      </c>
      <c r="C45" s="1594"/>
      <c r="D45" s="1790">
        <f t="shared" si="4"/>
        <v>0</v>
      </c>
      <c r="E45" s="1790">
        <v>0</v>
      </c>
      <c r="F45" s="1790">
        <v>0</v>
      </c>
      <c r="G45" s="1790">
        <v>0</v>
      </c>
      <c r="H45" s="1790">
        <v>0</v>
      </c>
      <c r="I45" s="1792">
        <v>0</v>
      </c>
      <c r="J45" s="1793">
        <v>0</v>
      </c>
      <c r="K45" s="1793">
        <v>0</v>
      </c>
      <c r="L45" s="1791">
        <v>0</v>
      </c>
    </row>
    <row r="46" spans="1:12" s="778" customFormat="1" ht="18" customHeight="1">
      <c r="A46" s="1591"/>
      <c r="B46" s="1594" t="s">
        <v>923</v>
      </c>
      <c r="C46" s="1594"/>
      <c r="D46" s="1790">
        <f t="shared" si="4"/>
        <v>0</v>
      </c>
      <c r="E46" s="1790">
        <v>0</v>
      </c>
      <c r="F46" s="1790">
        <v>0</v>
      </c>
      <c r="G46" s="1790">
        <v>0</v>
      </c>
      <c r="H46" s="1790">
        <v>0</v>
      </c>
      <c r="I46" s="1792">
        <v>0</v>
      </c>
      <c r="J46" s="1793">
        <v>0</v>
      </c>
      <c r="K46" s="1793">
        <v>0</v>
      </c>
      <c r="L46" s="1791">
        <v>0</v>
      </c>
    </row>
    <row r="47" spans="1:12" s="778" customFormat="1" ht="18" customHeight="1">
      <c r="A47" s="1591"/>
      <c r="B47" s="1594" t="s">
        <v>924</v>
      </c>
      <c r="C47" s="1594"/>
      <c r="D47" s="1790">
        <f t="shared" si="4"/>
        <v>0</v>
      </c>
      <c r="E47" s="1790">
        <v>0</v>
      </c>
      <c r="F47" s="1790">
        <v>0</v>
      </c>
      <c r="G47" s="1790">
        <v>0</v>
      </c>
      <c r="H47" s="1790">
        <v>0</v>
      </c>
      <c r="I47" s="1792">
        <v>0</v>
      </c>
      <c r="J47" s="1793">
        <v>0</v>
      </c>
      <c r="K47" s="1793">
        <v>0</v>
      </c>
      <c r="L47" s="1791"/>
    </row>
    <row r="48" spans="1:12" s="778" customFormat="1" ht="18" customHeight="1">
      <c r="A48" s="1591"/>
      <c r="B48" s="1594" t="s">
        <v>925</v>
      </c>
      <c r="C48" s="1594"/>
      <c r="D48" s="1790">
        <f t="shared" si="4"/>
        <v>0</v>
      </c>
      <c r="E48" s="1790">
        <v>0</v>
      </c>
      <c r="F48" s="1790">
        <v>0</v>
      </c>
      <c r="G48" s="1790">
        <v>0</v>
      </c>
      <c r="H48" s="1790">
        <v>0</v>
      </c>
      <c r="I48" s="1792">
        <v>0</v>
      </c>
      <c r="J48" s="1793">
        <v>0</v>
      </c>
      <c r="K48" s="1793">
        <v>0</v>
      </c>
      <c r="L48" s="1791">
        <v>0</v>
      </c>
    </row>
    <row r="49" spans="1:12" s="778" customFormat="1" ht="18" customHeight="1">
      <c r="A49" s="1591"/>
      <c r="B49" s="1594" t="s">
        <v>926</v>
      </c>
      <c r="C49" s="1594"/>
      <c r="D49" s="1790">
        <f t="shared" si="4"/>
        <v>0</v>
      </c>
      <c r="E49" s="1790">
        <v>0</v>
      </c>
      <c r="F49" s="1790">
        <v>0</v>
      </c>
      <c r="G49" s="1790">
        <v>0</v>
      </c>
      <c r="H49" s="1790">
        <v>0</v>
      </c>
      <c r="I49" s="1792">
        <v>0</v>
      </c>
      <c r="J49" s="1793">
        <v>0</v>
      </c>
      <c r="K49" s="1793">
        <v>0</v>
      </c>
      <c r="L49" s="1791">
        <v>0</v>
      </c>
    </row>
    <row r="50" spans="1:12" s="778" customFormat="1" ht="18" customHeight="1">
      <c r="A50" s="1591"/>
      <c r="B50" s="1594" t="s">
        <v>927</v>
      </c>
      <c r="C50" s="1594"/>
      <c r="D50" s="1790">
        <f t="shared" si="4"/>
        <v>0</v>
      </c>
      <c r="E50" s="1790">
        <v>0</v>
      </c>
      <c r="F50" s="1790">
        <v>0</v>
      </c>
      <c r="G50" s="1790">
        <v>0</v>
      </c>
      <c r="H50" s="1790">
        <v>0</v>
      </c>
      <c r="I50" s="1792">
        <v>0</v>
      </c>
      <c r="J50" s="1793">
        <v>0</v>
      </c>
      <c r="K50" s="1793">
        <v>0</v>
      </c>
      <c r="L50" s="1791">
        <v>0</v>
      </c>
    </row>
    <row r="51" spans="1:12" s="778" customFormat="1" ht="18" customHeight="1">
      <c r="A51" s="1591"/>
      <c r="B51" s="1594" t="s">
        <v>365</v>
      </c>
      <c r="C51" s="1594"/>
      <c r="D51" s="1790">
        <f t="shared" si="4"/>
        <v>0</v>
      </c>
      <c r="E51" s="1790">
        <v>0</v>
      </c>
      <c r="F51" s="1790">
        <v>0</v>
      </c>
      <c r="G51" s="1790">
        <v>0</v>
      </c>
      <c r="H51" s="1790">
        <v>0</v>
      </c>
      <c r="I51" s="1792">
        <v>0</v>
      </c>
      <c r="J51" s="1793">
        <v>0</v>
      </c>
      <c r="K51" s="1793">
        <v>0</v>
      </c>
      <c r="L51" s="1791">
        <v>0</v>
      </c>
    </row>
    <row r="52" spans="1:12" s="778" customFormat="1" ht="18" hidden="1" customHeight="1">
      <c r="A52" s="1591"/>
      <c r="B52" s="1595" t="s">
        <v>957</v>
      </c>
      <c r="C52" s="1595"/>
      <c r="D52" s="784"/>
      <c r="E52" s="784"/>
      <c r="F52" s="784"/>
      <c r="G52" s="784"/>
      <c r="H52" s="784"/>
      <c r="I52" s="784"/>
      <c r="J52" s="785"/>
      <c r="K52" s="785"/>
      <c r="L52" s="785"/>
    </row>
    <row r="53" spans="1:12" s="778" customFormat="1" ht="18" hidden="1" customHeight="1">
      <c r="A53" s="1591"/>
      <c r="B53" s="1596" t="s">
        <v>958</v>
      </c>
      <c r="C53" s="1596"/>
      <c r="D53" s="784"/>
      <c r="E53" s="784"/>
      <c r="F53" s="784"/>
      <c r="G53" s="784"/>
      <c r="H53" s="784"/>
      <c r="I53" s="784"/>
      <c r="J53" s="785"/>
      <c r="K53" s="785"/>
      <c r="L53" s="785"/>
    </row>
    <row r="54" spans="1:12" s="778" customFormat="1" ht="18" hidden="1" customHeight="1">
      <c r="A54" s="1591"/>
      <c r="B54" s="1595" t="s">
        <v>959</v>
      </c>
      <c r="C54" s="1595"/>
      <c r="D54" s="784"/>
      <c r="E54" s="784"/>
      <c r="F54" s="784"/>
      <c r="G54" s="784"/>
      <c r="H54" s="784"/>
      <c r="I54" s="784"/>
      <c r="J54" s="785"/>
      <c r="K54" s="785"/>
      <c r="L54" s="785"/>
    </row>
    <row r="55" spans="1:12" s="778" customFormat="1" ht="18" hidden="1" customHeight="1">
      <c r="A55" s="1591"/>
      <c r="B55" s="1597" t="s">
        <v>960</v>
      </c>
      <c r="C55" s="1597"/>
      <c r="D55" s="784"/>
      <c r="E55" s="784"/>
      <c r="F55" s="784"/>
      <c r="G55" s="784"/>
      <c r="H55" s="784"/>
      <c r="I55" s="784"/>
      <c r="J55" s="785"/>
      <c r="K55" s="785"/>
      <c r="L55" s="785"/>
    </row>
    <row r="56" spans="1:12" s="778" customFormat="1" ht="18" hidden="1" customHeight="1">
      <c r="A56" s="1591"/>
      <c r="B56" s="1592" t="s">
        <v>961</v>
      </c>
      <c r="C56" s="783" t="s">
        <v>962</v>
      </c>
      <c r="D56" s="784"/>
      <c r="E56" s="784"/>
      <c r="F56" s="784"/>
      <c r="G56" s="784"/>
      <c r="H56" s="784"/>
      <c r="I56" s="784"/>
      <c r="J56" s="785"/>
      <c r="K56" s="785"/>
      <c r="L56" s="785"/>
    </row>
    <row r="57" spans="1:12" s="778" customFormat="1" ht="18" hidden="1" customHeight="1">
      <c r="A57" s="1591"/>
      <c r="B57" s="1592"/>
      <c r="C57" s="783" t="s">
        <v>963</v>
      </c>
      <c r="D57" s="784"/>
      <c r="E57" s="784"/>
      <c r="F57" s="784"/>
      <c r="G57" s="784"/>
      <c r="H57" s="784"/>
      <c r="I57" s="784"/>
      <c r="J57" s="785"/>
      <c r="K57" s="785"/>
      <c r="L57" s="785"/>
    </row>
    <row r="58" spans="1:12" s="778" customFormat="1" ht="18" hidden="1" customHeight="1">
      <c r="A58" s="1591"/>
      <c r="B58" s="1592"/>
      <c r="C58" s="786" t="s">
        <v>365</v>
      </c>
      <c r="D58" s="792"/>
      <c r="E58" s="792"/>
      <c r="F58" s="792"/>
      <c r="G58" s="792"/>
      <c r="H58" s="792"/>
      <c r="I58" s="792"/>
      <c r="J58" s="785"/>
      <c r="K58" s="785"/>
      <c r="L58" s="793"/>
    </row>
    <row r="59" spans="1:12" s="679" customFormat="1" ht="15.75" customHeight="1">
      <c r="A59" s="1599" t="s">
        <v>868</v>
      </c>
      <c r="B59" s="1599"/>
      <c r="C59" s="690"/>
      <c r="D59" s="708"/>
      <c r="E59" s="709"/>
      <c r="F59" s="710"/>
      <c r="G59" s="710"/>
      <c r="H59" s="709"/>
      <c r="I59" s="711"/>
      <c r="J59" s="711"/>
      <c r="K59" s="709"/>
      <c r="L59" s="709"/>
    </row>
    <row r="60" spans="1:12" s="679" customFormat="1" ht="16.5" customHeight="1">
      <c r="A60" s="713" t="s">
        <v>310</v>
      </c>
      <c r="B60" s="680"/>
      <c r="C60" s="680"/>
      <c r="D60" s="680"/>
      <c r="E60" s="713" t="s">
        <v>311</v>
      </c>
      <c r="G60" s="680" t="s">
        <v>385</v>
      </c>
      <c r="H60" s="680"/>
      <c r="I60" s="713" t="s">
        <v>386</v>
      </c>
      <c r="J60" s="714"/>
      <c r="K60" s="679" t="s">
        <v>1290</v>
      </c>
    </row>
    <row r="61" spans="1:12" s="679" customFormat="1" ht="16.5" customHeight="1">
      <c r="G61" s="680" t="s">
        <v>314</v>
      </c>
      <c r="H61" s="680"/>
      <c r="I61" s="680"/>
      <c r="J61" s="680"/>
      <c r="K61" s="680"/>
    </row>
    <row r="62" spans="1:12" ht="16.5" customHeight="1">
      <c r="A62" s="1598" t="s">
        <v>870</v>
      </c>
      <c r="B62" s="1598"/>
      <c r="C62" s="1598"/>
      <c r="D62" s="1598"/>
      <c r="E62" s="1598"/>
      <c r="F62" s="1598"/>
      <c r="G62" s="1598"/>
      <c r="H62" s="1598"/>
      <c r="I62" s="1598"/>
      <c r="J62" s="1598"/>
      <c r="K62" s="1598"/>
      <c r="L62" s="1598"/>
    </row>
    <row r="63" spans="1:12" s="778" customFormat="1" ht="16.5" customHeight="1">
      <c r="A63" s="1598" t="s">
        <v>913</v>
      </c>
      <c r="B63" s="1598"/>
      <c r="C63" s="1598"/>
      <c r="D63" s="1598"/>
      <c r="E63" s="1598"/>
      <c r="F63" s="1598"/>
      <c r="G63" s="1598"/>
      <c r="H63" s="1598"/>
      <c r="I63" s="1598"/>
      <c r="J63" s="1598"/>
      <c r="K63" s="1598"/>
      <c r="L63" s="1598"/>
    </row>
    <row r="64" spans="1:12" s="778" customFormat="1" ht="16.5" customHeight="1">
      <c r="A64" s="1598" t="s">
        <v>964</v>
      </c>
      <c r="B64" s="1598"/>
      <c r="C64" s="1598"/>
      <c r="D64" s="1598"/>
      <c r="E64" s="1598"/>
      <c r="F64" s="1598"/>
      <c r="G64" s="1598"/>
      <c r="H64" s="1598"/>
      <c r="I64" s="1598"/>
      <c r="J64" s="1598"/>
      <c r="K64" s="1598"/>
      <c r="L64" s="1598"/>
    </row>
    <row r="65" spans="1:12" ht="16.5" customHeight="1">
      <c r="A65" s="794"/>
      <c r="B65" s="794"/>
      <c r="C65" s="794"/>
      <c r="D65" s="794"/>
      <c r="E65" s="794"/>
      <c r="F65" s="794"/>
      <c r="G65" s="794"/>
      <c r="H65" s="794"/>
      <c r="I65" s="794"/>
      <c r="J65" s="794"/>
      <c r="K65" s="794"/>
      <c r="L65" s="794"/>
    </row>
  </sheetData>
  <mergeCells count="84">
    <mergeCell ref="A64:L64"/>
    <mergeCell ref="B49:C49"/>
    <mergeCell ref="B50:C50"/>
    <mergeCell ref="B51:C51"/>
    <mergeCell ref="B52:C52"/>
    <mergeCell ref="B53:C53"/>
    <mergeCell ref="B54:C54"/>
    <mergeCell ref="B55:C55"/>
    <mergeCell ref="B56:B58"/>
    <mergeCell ref="A59:B59"/>
    <mergeCell ref="A62:L62"/>
    <mergeCell ref="A63:L63"/>
    <mergeCell ref="A39:A58"/>
    <mergeCell ref="B39:C39"/>
    <mergeCell ref="B40:C40"/>
    <mergeCell ref="B41:C41"/>
    <mergeCell ref="B42:C42"/>
    <mergeCell ref="B48:C48"/>
    <mergeCell ref="B43:C43"/>
    <mergeCell ref="B44:C44"/>
    <mergeCell ref="B45:C45"/>
    <mergeCell ref="B46:C46"/>
    <mergeCell ref="B47:C47"/>
    <mergeCell ref="A33:L33"/>
    <mergeCell ref="A34:L34"/>
    <mergeCell ref="A35:C38"/>
    <mergeCell ref="D35:H35"/>
    <mergeCell ref="I35:K36"/>
    <mergeCell ref="L35:L38"/>
    <mergeCell ref="D36:D38"/>
    <mergeCell ref="E36:F36"/>
    <mergeCell ref="G36:H36"/>
    <mergeCell ref="E37:E38"/>
    <mergeCell ref="K37:K38"/>
    <mergeCell ref="F37:F38"/>
    <mergeCell ref="G37:G38"/>
    <mergeCell ref="H37:H38"/>
    <mergeCell ref="I37:J37"/>
    <mergeCell ref="A32:B32"/>
    <mergeCell ref="I32:J32"/>
    <mergeCell ref="K32:L32"/>
    <mergeCell ref="B19:C19"/>
    <mergeCell ref="B20:C20"/>
    <mergeCell ref="B21:C21"/>
    <mergeCell ref="B22:C22"/>
    <mergeCell ref="B23:C23"/>
    <mergeCell ref="B24:C24"/>
    <mergeCell ref="B25:C25"/>
    <mergeCell ref="B26:B28"/>
    <mergeCell ref="A31:B31"/>
    <mergeCell ref="I31:J31"/>
    <mergeCell ref="K31:L31"/>
    <mergeCell ref="A9:A28"/>
    <mergeCell ref="B9:C9"/>
    <mergeCell ref="B10:C10"/>
    <mergeCell ref="B11:C11"/>
    <mergeCell ref="B12:C12"/>
    <mergeCell ref="B18:C18"/>
    <mergeCell ref="B13:C13"/>
    <mergeCell ref="B14:C14"/>
    <mergeCell ref="B15:C15"/>
    <mergeCell ref="B16:C16"/>
    <mergeCell ref="B17:C17"/>
    <mergeCell ref="A3:L3"/>
    <mergeCell ref="A4:L4"/>
    <mergeCell ref="A5:C8"/>
    <mergeCell ref="D5:H5"/>
    <mergeCell ref="I5:K6"/>
    <mergeCell ref="L5:L8"/>
    <mergeCell ref="D6:D8"/>
    <mergeCell ref="E6:F6"/>
    <mergeCell ref="G6:H6"/>
    <mergeCell ref="E7:E8"/>
    <mergeCell ref="K7:K8"/>
    <mergeCell ref="F7:F8"/>
    <mergeCell ref="G7:G8"/>
    <mergeCell ref="H7:H8"/>
    <mergeCell ref="I7:J7"/>
    <mergeCell ref="A1:B1"/>
    <mergeCell ref="I1:J1"/>
    <mergeCell ref="K1:L1"/>
    <mergeCell ref="A2:B2"/>
    <mergeCell ref="I2:J2"/>
    <mergeCell ref="K2:L2"/>
  </mergeCells>
  <phoneticPr fontId="8" type="noConversion"/>
  <hyperlinks>
    <hyperlink ref="M1" location="預告統計資料發布時間表!A1" display="回發布時間表" xr:uid="{F2E13185-765F-4E59-8CEA-CF9CD7AB16E3}"/>
  </hyperlinks>
  <printOptions horizontalCentered="1"/>
  <pageMargins left="0.39370078740157505" right="0" top="0.39370078740157505" bottom="0.39370078740157505" header="0" footer="0"/>
  <pageSetup paperSize="0" scale="91" fitToWidth="0" fitToHeight="0" orientation="landscape" horizontalDpi="0" verticalDpi="0" copies="0"/>
  <headerFooter>
    <oddHeader>&amp;C&amp;A</oddHeader>
    <oddFooter>&amp;C頁 &amp;P</oddFooter>
  </headerFooter>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58EAF0-BF77-4170-86EC-BB7A268A5C89}">
  <dimension ref="A1:AP34"/>
  <sheetViews>
    <sheetView workbookViewId="0">
      <selection activeCell="P1" sqref="P1:S1"/>
    </sheetView>
  </sheetViews>
  <sheetFormatPr defaultColWidth="7.77734375" defaultRowHeight="12" customHeight="1"/>
  <cols>
    <col min="1" max="1" width="12.33203125" style="797" customWidth="1"/>
    <col min="2" max="19" width="8.21875" style="797" customWidth="1"/>
    <col min="20" max="20" width="12.33203125" style="797" customWidth="1"/>
    <col min="21" max="21" width="7.33203125" style="797" customWidth="1"/>
    <col min="22" max="23" width="8.21875" style="797" customWidth="1"/>
    <col min="24" max="24" width="7.33203125" style="797" customWidth="1"/>
    <col min="25" max="41" width="8.21875" style="797" customWidth="1"/>
    <col min="42" max="258" width="7.77734375" style="797" customWidth="1"/>
    <col min="259" max="16384" width="7.77734375" style="797"/>
  </cols>
  <sheetData>
    <row r="1" spans="1:42" ht="16.5" customHeight="1">
      <c r="A1" s="796" t="s">
        <v>276</v>
      </c>
      <c r="B1" s="775"/>
      <c r="D1" s="798"/>
      <c r="E1" s="798"/>
      <c r="F1" s="798"/>
      <c r="G1" s="798"/>
      <c r="H1" s="798"/>
      <c r="I1" s="798"/>
      <c r="J1" s="798"/>
      <c r="K1" s="798"/>
      <c r="L1" s="798"/>
      <c r="M1" s="798"/>
      <c r="N1" s="1561" t="s">
        <v>344</v>
      </c>
      <c r="O1" s="1561"/>
      <c r="P1" s="1561" t="s">
        <v>1307</v>
      </c>
      <c r="Q1" s="1561"/>
      <c r="R1" s="1561"/>
      <c r="S1" s="1561"/>
      <c r="T1" s="796" t="s">
        <v>276</v>
      </c>
      <c r="U1" s="775"/>
      <c r="W1" s="798"/>
      <c r="X1" s="798"/>
      <c r="Y1" s="798"/>
      <c r="Z1" s="798"/>
      <c r="AA1" s="798"/>
      <c r="AB1" s="798"/>
      <c r="AC1" s="798"/>
      <c r="AD1" s="798"/>
      <c r="AE1" s="798"/>
      <c r="AF1" s="798"/>
      <c r="AG1" s="798"/>
      <c r="AH1" s="798"/>
      <c r="AI1" s="798"/>
      <c r="AJ1" s="798"/>
      <c r="AK1" s="1561" t="s">
        <v>344</v>
      </c>
      <c r="AL1" s="1561"/>
      <c r="AM1" s="1561" t="s">
        <v>1307</v>
      </c>
      <c r="AN1" s="1561"/>
      <c r="AO1" s="1561"/>
      <c r="AP1" s="119" t="s">
        <v>9</v>
      </c>
    </row>
    <row r="2" spans="1:42" ht="18" customHeight="1">
      <c r="A2" s="796" t="s">
        <v>844</v>
      </c>
      <c r="B2" s="799" t="s">
        <v>914</v>
      </c>
      <c r="C2" s="800"/>
      <c r="D2" s="798"/>
      <c r="E2" s="798"/>
      <c r="F2" s="798"/>
      <c r="G2" s="798"/>
      <c r="H2" s="798"/>
      <c r="I2" s="798"/>
      <c r="J2" s="798"/>
      <c r="K2" s="798"/>
      <c r="L2" s="798"/>
      <c r="M2" s="798"/>
      <c r="N2" s="1561" t="s">
        <v>846</v>
      </c>
      <c r="O2" s="1561"/>
      <c r="P2" s="1562" t="s">
        <v>965</v>
      </c>
      <c r="Q2" s="1562"/>
      <c r="R2" s="1562"/>
      <c r="S2" s="1562"/>
      <c r="T2" s="801" t="s">
        <v>844</v>
      </c>
      <c r="U2" s="799" t="s">
        <v>914</v>
      </c>
      <c r="V2" s="800"/>
      <c r="W2" s="798"/>
      <c r="X2" s="798"/>
      <c r="Y2" s="798"/>
      <c r="Z2" s="798"/>
      <c r="AA2" s="798"/>
      <c r="AB2" s="798"/>
      <c r="AC2" s="798"/>
      <c r="AD2" s="798"/>
      <c r="AE2" s="798"/>
      <c r="AF2" s="798"/>
      <c r="AG2" s="798"/>
      <c r="AH2" s="798"/>
      <c r="AI2" s="798"/>
      <c r="AJ2" s="798"/>
      <c r="AK2" s="1561" t="s">
        <v>846</v>
      </c>
      <c r="AL2" s="1561"/>
      <c r="AM2" s="1562" t="s">
        <v>965</v>
      </c>
      <c r="AN2" s="1562"/>
      <c r="AO2" s="1562"/>
    </row>
    <row r="3" spans="1:42" ht="9.9" customHeight="1">
      <c r="A3" s="1601"/>
      <c r="B3" s="1601"/>
      <c r="C3" s="1601"/>
      <c r="D3" s="1601"/>
      <c r="E3" s="1601"/>
      <c r="F3" s="1601"/>
      <c r="G3" s="1601"/>
      <c r="H3" s="1601"/>
      <c r="I3" s="1601"/>
      <c r="J3" s="1601"/>
      <c r="K3" s="1601"/>
      <c r="L3" s="1601"/>
      <c r="M3" s="1601"/>
      <c r="N3" s="1601"/>
      <c r="O3" s="1601"/>
      <c r="P3" s="1601"/>
      <c r="Q3" s="1601"/>
      <c r="R3" s="1601"/>
      <c r="S3" s="1601"/>
      <c r="T3" s="1601"/>
      <c r="U3" s="1601"/>
      <c r="V3" s="1601"/>
      <c r="W3" s="1601"/>
      <c r="X3" s="1601"/>
      <c r="Y3" s="1601"/>
      <c r="Z3" s="1601"/>
      <c r="AA3" s="1601"/>
      <c r="AB3" s="1601"/>
      <c r="AC3" s="1601"/>
      <c r="AD3" s="1601"/>
      <c r="AE3" s="1601"/>
      <c r="AF3" s="1601"/>
      <c r="AG3" s="1601"/>
      <c r="AH3" s="1601"/>
      <c r="AI3" s="1601"/>
      <c r="AJ3" s="1601"/>
      <c r="AK3" s="1601"/>
      <c r="AL3" s="1601"/>
      <c r="AM3" s="1601"/>
      <c r="AN3" s="1601"/>
      <c r="AO3" s="1601"/>
    </row>
    <row r="4" spans="1:42" ht="21" customHeight="1">
      <c r="A4" s="1602" t="s">
        <v>1316</v>
      </c>
      <c r="B4" s="1602"/>
      <c r="C4" s="1602"/>
      <c r="D4" s="1602"/>
      <c r="E4" s="1602"/>
      <c r="F4" s="1602"/>
      <c r="G4" s="1602"/>
      <c r="H4" s="1602"/>
      <c r="I4" s="1602"/>
      <c r="J4" s="1602"/>
      <c r="K4" s="1602"/>
      <c r="L4" s="1602"/>
      <c r="M4" s="1602"/>
      <c r="N4" s="1602"/>
      <c r="O4" s="1602"/>
      <c r="P4" s="1602"/>
      <c r="Q4" s="1602"/>
      <c r="R4" s="1602"/>
      <c r="S4" s="1602"/>
      <c r="T4" s="1602" t="s">
        <v>1315</v>
      </c>
      <c r="U4" s="1602"/>
      <c r="V4" s="1602"/>
      <c r="W4" s="1602"/>
      <c r="X4" s="1602"/>
      <c r="Y4" s="1602"/>
      <c r="Z4" s="1602"/>
      <c r="AA4" s="1602"/>
      <c r="AB4" s="1602"/>
      <c r="AC4" s="1602"/>
      <c r="AD4" s="1602"/>
      <c r="AE4" s="1602"/>
      <c r="AF4" s="1602"/>
      <c r="AG4" s="1602"/>
      <c r="AH4" s="1602"/>
      <c r="AI4" s="1602"/>
      <c r="AJ4" s="1602"/>
      <c r="AK4" s="1602"/>
      <c r="AL4" s="1602"/>
      <c r="AM4" s="1602"/>
      <c r="AN4" s="1602"/>
      <c r="AO4" s="1602"/>
    </row>
    <row r="5" spans="1:42" ht="21" customHeight="1">
      <c r="A5" s="1603" t="s">
        <v>1317</v>
      </c>
      <c r="B5" s="1603"/>
      <c r="C5" s="1603"/>
      <c r="D5" s="1603"/>
      <c r="E5" s="1603"/>
      <c r="F5" s="1603"/>
      <c r="G5" s="1603"/>
      <c r="H5" s="1603"/>
      <c r="I5" s="1603"/>
      <c r="J5" s="1603"/>
      <c r="K5" s="1603"/>
      <c r="L5" s="1603"/>
      <c r="M5" s="1603"/>
      <c r="N5" s="1603"/>
      <c r="O5" s="1603"/>
      <c r="P5" s="1603"/>
      <c r="Q5" s="1604" t="s">
        <v>966</v>
      </c>
      <c r="R5" s="1604"/>
      <c r="S5" s="1604"/>
      <c r="T5" s="802" t="s">
        <v>967</v>
      </c>
      <c r="U5" s="802"/>
      <c r="V5" s="1603" t="s">
        <v>1318</v>
      </c>
      <c r="W5" s="1603"/>
      <c r="X5" s="1603"/>
      <c r="Y5" s="1603"/>
      <c r="Z5" s="1603"/>
      <c r="AA5" s="1603"/>
      <c r="AB5" s="1603"/>
      <c r="AC5" s="1603"/>
      <c r="AD5" s="1603"/>
      <c r="AE5" s="1603"/>
      <c r="AF5" s="1603"/>
      <c r="AG5" s="1603"/>
      <c r="AH5" s="1603"/>
      <c r="AI5" s="1603"/>
      <c r="AJ5" s="1603"/>
      <c r="AK5" s="1603"/>
      <c r="AL5" s="1603"/>
      <c r="AM5" s="802"/>
      <c r="AN5" s="1604" t="s">
        <v>966</v>
      </c>
      <c r="AO5" s="1604"/>
    </row>
    <row r="6" spans="1:42" s="803" customFormat="1" ht="25.5" customHeight="1">
      <c r="A6" s="1605" t="s">
        <v>849</v>
      </c>
      <c r="B6" s="1600" t="s">
        <v>767</v>
      </c>
      <c r="C6" s="1600"/>
      <c r="D6" s="1600"/>
      <c r="E6" s="1600" t="s">
        <v>968</v>
      </c>
      <c r="F6" s="1600"/>
      <c r="G6" s="1600"/>
      <c r="H6" s="1600" t="s">
        <v>969</v>
      </c>
      <c r="I6" s="1600"/>
      <c r="J6" s="1600"/>
      <c r="K6" s="1600" t="s">
        <v>970</v>
      </c>
      <c r="L6" s="1600"/>
      <c r="M6" s="1600"/>
      <c r="N6" s="1600" t="s">
        <v>971</v>
      </c>
      <c r="O6" s="1600"/>
      <c r="P6" s="1600"/>
      <c r="Q6" s="1600" t="s">
        <v>972</v>
      </c>
      <c r="R6" s="1600"/>
      <c r="S6" s="1600"/>
      <c r="T6" s="1600" t="s">
        <v>849</v>
      </c>
      <c r="U6" s="1600" t="s">
        <v>973</v>
      </c>
      <c r="V6" s="1600"/>
      <c r="W6" s="1600"/>
      <c r="X6" s="1600" t="s">
        <v>974</v>
      </c>
      <c r="Y6" s="1600"/>
      <c r="Z6" s="1600"/>
      <c r="AA6" s="1600" t="s">
        <v>975</v>
      </c>
      <c r="AB6" s="1600"/>
      <c r="AC6" s="1600"/>
      <c r="AD6" s="1600" t="s">
        <v>976</v>
      </c>
      <c r="AE6" s="1600"/>
      <c r="AF6" s="1600"/>
      <c r="AG6" s="1600" t="s">
        <v>977</v>
      </c>
      <c r="AH6" s="1600"/>
      <c r="AI6" s="1600"/>
      <c r="AJ6" s="1600" t="s">
        <v>978</v>
      </c>
      <c r="AK6" s="1600"/>
      <c r="AL6" s="1600"/>
      <c r="AM6" s="1606" t="s">
        <v>979</v>
      </c>
      <c r="AN6" s="1606"/>
      <c r="AO6" s="1606"/>
    </row>
    <row r="7" spans="1:42" s="803" customFormat="1" ht="87" customHeight="1">
      <c r="A7" s="1605"/>
      <c r="B7" s="804" t="s">
        <v>300</v>
      </c>
      <c r="C7" s="805" t="s">
        <v>980</v>
      </c>
      <c r="D7" s="805" t="s">
        <v>981</v>
      </c>
      <c r="E7" s="804" t="s">
        <v>300</v>
      </c>
      <c r="F7" s="805" t="s">
        <v>980</v>
      </c>
      <c r="G7" s="805" t="s">
        <v>981</v>
      </c>
      <c r="H7" s="804" t="s">
        <v>300</v>
      </c>
      <c r="I7" s="805" t="s">
        <v>980</v>
      </c>
      <c r="J7" s="805" t="s">
        <v>981</v>
      </c>
      <c r="K7" s="804" t="s">
        <v>300</v>
      </c>
      <c r="L7" s="805" t="s">
        <v>980</v>
      </c>
      <c r="M7" s="805" t="s">
        <v>981</v>
      </c>
      <c r="N7" s="804" t="s">
        <v>300</v>
      </c>
      <c r="O7" s="805" t="s">
        <v>980</v>
      </c>
      <c r="P7" s="805" t="s">
        <v>981</v>
      </c>
      <c r="Q7" s="804" t="s">
        <v>300</v>
      </c>
      <c r="R7" s="805" t="s">
        <v>980</v>
      </c>
      <c r="S7" s="806" t="s">
        <v>981</v>
      </c>
      <c r="T7" s="1600"/>
      <c r="U7" s="804" t="s">
        <v>300</v>
      </c>
      <c r="V7" s="805" t="s">
        <v>980</v>
      </c>
      <c r="W7" s="805" t="s">
        <v>981</v>
      </c>
      <c r="X7" s="804" t="s">
        <v>300</v>
      </c>
      <c r="Y7" s="805" t="s">
        <v>980</v>
      </c>
      <c r="Z7" s="805" t="s">
        <v>981</v>
      </c>
      <c r="AA7" s="804" t="s">
        <v>300</v>
      </c>
      <c r="AB7" s="805" t="s">
        <v>980</v>
      </c>
      <c r="AC7" s="805" t="s">
        <v>981</v>
      </c>
      <c r="AD7" s="804" t="s">
        <v>300</v>
      </c>
      <c r="AE7" s="805" t="s">
        <v>980</v>
      </c>
      <c r="AF7" s="805" t="s">
        <v>981</v>
      </c>
      <c r="AG7" s="804" t="s">
        <v>300</v>
      </c>
      <c r="AH7" s="805" t="s">
        <v>980</v>
      </c>
      <c r="AI7" s="805" t="s">
        <v>981</v>
      </c>
      <c r="AJ7" s="804" t="s">
        <v>300</v>
      </c>
      <c r="AK7" s="805" t="s">
        <v>980</v>
      </c>
      <c r="AL7" s="805" t="s">
        <v>981</v>
      </c>
      <c r="AM7" s="804" t="s">
        <v>300</v>
      </c>
      <c r="AN7" s="805" t="s">
        <v>980</v>
      </c>
      <c r="AO7" s="805" t="s">
        <v>981</v>
      </c>
    </row>
    <row r="8" spans="1:42" ht="23.1" customHeight="1">
      <c r="A8" s="807" t="s">
        <v>982</v>
      </c>
      <c r="B8" s="1794">
        <f>SUM(C8:D8)</f>
        <v>0</v>
      </c>
      <c r="C8" s="1794">
        <f>F8+I8+L8+O8+R8+V8+Y8+AB8+AE8+AH8+AK8+AN8</f>
        <v>0</v>
      </c>
      <c r="D8" s="1794">
        <f>G8+J8+M8+P8+S8+W8+Z8+AC8+AF8+AI8+AL8+AO8</f>
        <v>0</v>
      </c>
      <c r="E8" s="1794">
        <f>SUM(F8:G8)</f>
        <v>0</v>
      </c>
      <c r="F8" s="1794">
        <v>0</v>
      </c>
      <c r="G8" s="1794">
        <v>0</v>
      </c>
      <c r="H8" s="1794">
        <f>SUM(I8:J8)</f>
        <v>0</v>
      </c>
      <c r="I8" s="1794">
        <v>0</v>
      </c>
      <c r="J8" s="1794">
        <v>0</v>
      </c>
      <c r="K8" s="1794">
        <f>SUM(L8:M8)</f>
        <v>0</v>
      </c>
      <c r="L8" s="1794">
        <v>0</v>
      </c>
      <c r="M8" s="1794">
        <v>0</v>
      </c>
      <c r="N8" s="1794">
        <f>SUM(O8:P8)</f>
        <v>0</v>
      </c>
      <c r="O8" s="1794">
        <v>0</v>
      </c>
      <c r="P8" s="1794">
        <v>0</v>
      </c>
      <c r="Q8" s="1794">
        <f>SUM(R8:S8)</f>
        <v>0</v>
      </c>
      <c r="R8" s="1794">
        <v>0</v>
      </c>
      <c r="S8" s="1794">
        <v>0</v>
      </c>
      <c r="T8" s="808" t="s">
        <v>982</v>
      </c>
      <c r="U8" s="1794">
        <f>SUM(V8:W8)</f>
        <v>0</v>
      </c>
      <c r="V8" s="1794">
        <v>0</v>
      </c>
      <c r="W8" s="1794">
        <v>0</v>
      </c>
      <c r="X8" s="1794">
        <f>SUM(Y8:Z8)</f>
        <v>0</v>
      </c>
      <c r="Y8" s="1794">
        <v>0</v>
      </c>
      <c r="Z8" s="1794">
        <v>0</v>
      </c>
      <c r="AA8" s="1794">
        <f>SUM(AB8:AC8)</f>
        <v>0</v>
      </c>
      <c r="AB8" s="1794">
        <v>0</v>
      </c>
      <c r="AC8" s="1794">
        <v>0</v>
      </c>
      <c r="AD8" s="1794">
        <f>SUM(AE8:AF8)</f>
        <v>0</v>
      </c>
      <c r="AE8" s="1794">
        <v>0</v>
      </c>
      <c r="AF8" s="1794">
        <v>0</v>
      </c>
      <c r="AG8" s="1794">
        <f>SUM(AH8:AI8)</f>
        <v>0</v>
      </c>
      <c r="AH8" s="1794">
        <v>0</v>
      </c>
      <c r="AI8" s="1794">
        <v>0</v>
      </c>
      <c r="AJ8" s="1794">
        <f>SUM(AK8:AL8)</f>
        <v>0</v>
      </c>
      <c r="AK8" s="1794">
        <v>0</v>
      </c>
      <c r="AL8" s="1794">
        <v>0</v>
      </c>
      <c r="AM8" s="1794">
        <f>SUM(AN8:AO8)</f>
        <v>0</v>
      </c>
      <c r="AN8" s="1794"/>
      <c r="AO8" s="1795">
        <v>0</v>
      </c>
    </row>
    <row r="9" spans="1:42" ht="23.1" customHeight="1">
      <c r="A9" s="809"/>
      <c r="B9" s="810"/>
      <c r="C9" s="810"/>
      <c r="D9" s="810"/>
      <c r="E9" s="810"/>
      <c r="F9" s="810"/>
      <c r="G9" s="810"/>
      <c r="H9" s="810"/>
      <c r="I9" s="810"/>
      <c r="J9" s="810"/>
      <c r="K9" s="810"/>
      <c r="L9" s="810"/>
      <c r="M9" s="810"/>
      <c r="N9" s="810"/>
      <c r="O9" s="810"/>
      <c r="P9" s="810"/>
      <c r="Q9" s="810"/>
      <c r="R9" s="810"/>
      <c r="S9" s="810"/>
      <c r="T9" s="811"/>
      <c r="U9" s="810"/>
      <c r="V9" s="810"/>
      <c r="W9" s="810"/>
      <c r="X9" s="810"/>
      <c r="Y9" s="810"/>
      <c r="Z9" s="810"/>
      <c r="AA9" s="810"/>
      <c r="AB9" s="810"/>
      <c r="AC9" s="810"/>
      <c r="AD9" s="810"/>
      <c r="AE9" s="810"/>
      <c r="AF9" s="810"/>
      <c r="AG9" s="810"/>
      <c r="AH9" s="810"/>
      <c r="AI9" s="810"/>
      <c r="AJ9" s="810"/>
      <c r="AK9" s="810"/>
      <c r="AL9" s="810"/>
      <c r="AM9" s="810"/>
      <c r="AN9" s="810"/>
      <c r="AO9" s="812"/>
    </row>
    <row r="10" spans="1:42" ht="23.1" customHeight="1">
      <c r="A10" s="809"/>
      <c r="B10" s="810"/>
      <c r="C10" s="810"/>
      <c r="D10" s="810"/>
      <c r="E10" s="810"/>
      <c r="F10" s="810"/>
      <c r="G10" s="810"/>
      <c r="H10" s="810"/>
      <c r="I10" s="810"/>
      <c r="J10" s="810"/>
      <c r="K10" s="810"/>
      <c r="L10" s="810"/>
      <c r="M10" s="810"/>
      <c r="N10" s="810"/>
      <c r="O10" s="810"/>
      <c r="P10" s="810"/>
      <c r="Q10" s="810"/>
      <c r="R10" s="810"/>
      <c r="S10" s="810"/>
      <c r="T10" s="811"/>
      <c r="U10" s="810"/>
      <c r="V10" s="810"/>
      <c r="W10" s="810"/>
      <c r="X10" s="810"/>
      <c r="Y10" s="810"/>
      <c r="Z10" s="810"/>
      <c r="AA10" s="810"/>
      <c r="AB10" s="810"/>
      <c r="AC10" s="810"/>
      <c r="AD10" s="810"/>
      <c r="AE10" s="810"/>
      <c r="AF10" s="810"/>
      <c r="AG10" s="810"/>
      <c r="AH10" s="810"/>
      <c r="AI10" s="810"/>
      <c r="AJ10" s="810"/>
      <c r="AK10" s="810"/>
      <c r="AL10" s="810"/>
      <c r="AM10" s="810"/>
      <c r="AN10" s="810"/>
      <c r="AO10" s="812"/>
    </row>
    <row r="11" spans="1:42" ht="23.1" customHeight="1">
      <c r="A11" s="809"/>
      <c r="B11" s="810"/>
      <c r="C11" s="810"/>
      <c r="D11" s="810"/>
      <c r="E11" s="810"/>
      <c r="F11" s="810"/>
      <c r="G11" s="810"/>
      <c r="H11" s="810"/>
      <c r="I11" s="810"/>
      <c r="J11" s="810"/>
      <c r="K11" s="810"/>
      <c r="L11" s="810"/>
      <c r="M11" s="810"/>
      <c r="N11" s="810"/>
      <c r="O11" s="810"/>
      <c r="P11" s="810"/>
      <c r="Q11" s="810"/>
      <c r="R11" s="810"/>
      <c r="S11" s="810"/>
      <c r="T11" s="811"/>
      <c r="U11" s="810"/>
      <c r="V11" s="810"/>
      <c r="W11" s="810"/>
      <c r="X11" s="810"/>
      <c r="Y11" s="810"/>
      <c r="Z11" s="810"/>
      <c r="AA11" s="810"/>
      <c r="AB11" s="810"/>
      <c r="AC11" s="810"/>
      <c r="AD11" s="810"/>
      <c r="AE11" s="810"/>
      <c r="AF11" s="810"/>
      <c r="AG11" s="810"/>
      <c r="AH11" s="810"/>
      <c r="AI11" s="810"/>
      <c r="AJ11" s="810"/>
      <c r="AK11" s="810"/>
      <c r="AL11" s="810"/>
      <c r="AM11" s="810"/>
      <c r="AN11" s="810"/>
      <c r="AO11" s="812"/>
    </row>
    <row r="12" spans="1:42" ht="23.1" customHeight="1">
      <c r="A12" s="809"/>
      <c r="B12" s="810"/>
      <c r="C12" s="810"/>
      <c r="D12" s="810"/>
      <c r="E12" s="810"/>
      <c r="F12" s="810"/>
      <c r="G12" s="810"/>
      <c r="H12" s="810"/>
      <c r="I12" s="810"/>
      <c r="J12" s="810"/>
      <c r="K12" s="810"/>
      <c r="L12" s="810"/>
      <c r="M12" s="810"/>
      <c r="N12" s="810"/>
      <c r="O12" s="810"/>
      <c r="P12" s="810"/>
      <c r="Q12" s="810"/>
      <c r="R12" s="810"/>
      <c r="S12" s="810"/>
      <c r="T12" s="811"/>
      <c r="U12" s="810"/>
      <c r="V12" s="810"/>
      <c r="W12" s="810"/>
      <c r="X12" s="810"/>
      <c r="Y12" s="810"/>
      <c r="Z12" s="810"/>
      <c r="AA12" s="810"/>
      <c r="AB12" s="810"/>
      <c r="AC12" s="810"/>
      <c r="AD12" s="810"/>
      <c r="AE12" s="810"/>
      <c r="AF12" s="810"/>
      <c r="AG12" s="810"/>
      <c r="AH12" s="810"/>
      <c r="AI12" s="810"/>
      <c r="AJ12" s="810"/>
      <c r="AK12" s="810"/>
      <c r="AL12" s="810"/>
      <c r="AM12" s="810"/>
      <c r="AN12" s="810"/>
      <c r="AO12" s="812"/>
    </row>
    <row r="13" spans="1:42" ht="23.1" customHeight="1">
      <c r="A13" s="809"/>
      <c r="B13" s="810"/>
      <c r="C13" s="810"/>
      <c r="D13" s="810"/>
      <c r="E13" s="810"/>
      <c r="F13" s="810"/>
      <c r="G13" s="810"/>
      <c r="H13" s="810"/>
      <c r="I13" s="810"/>
      <c r="J13" s="810"/>
      <c r="K13" s="810"/>
      <c r="L13" s="810"/>
      <c r="M13" s="810"/>
      <c r="N13" s="810"/>
      <c r="O13" s="810"/>
      <c r="P13" s="810"/>
      <c r="Q13" s="810"/>
      <c r="R13" s="810"/>
      <c r="S13" s="810"/>
      <c r="T13" s="811"/>
      <c r="U13" s="810"/>
      <c r="V13" s="810"/>
      <c r="W13" s="810"/>
      <c r="X13" s="810"/>
      <c r="Y13" s="810"/>
      <c r="Z13" s="810"/>
      <c r="AA13" s="810"/>
      <c r="AB13" s="810"/>
      <c r="AC13" s="810"/>
      <c r="AD13" s="810"/>
      <c r="AE13" s="810"/>
      <c r="AF13" s="810"/>
      <c r="AG13" s="810"/>
      <c r="AH13" s="810"/>
      <c r="AI13" s="810"/>
      <c r="AJ13" s="810"/>
      <c r="AK13" s="810"/>
      <c r="AL13" s="810"/>
      <c r="AM13" s="810"/>
      <c r="AN13" s="810"/>
      <c r="AO13" s="812"/>
    </row>
    <row r="14" spans="1:42" ht="23.1" customHeight="1">
      <c r="A14" s="809"/>
      <c r="B14" s="810"/>
      <c r="C14" s="810"/>
      <c r="D14" s="810"/>
      <c r="E14" s="810"/>
      <c r="F14" s="810"/>
      <c r="G14" s="810"/>
      <c r="H14" s="810"/>
      <c r="I14" s="810"/>
      <c r="J14" s="810"/>
      <c r="K14" s="810"/>
      <c r="L14" s="810"/>
      <c r="M14" s="810"/>
      <c r="N14" s="810"/>
      <c r="O14" s="810"/>
      <c r="P14" s="810"/>
      <c r="Q14" s="810"/>
      <c r="R14" s="810"/>
      <c r="S14" s="810"/>
      <c r="T14" s="811"/>
      <c r="U14" s="810"/>
      <c r="V14" s="810"/>
      <c r="W14" s="810"/>
      <c r="X14" s="810"/>
      <c r="Y14" s="810"/>
      <c r="Z14" s="810"/>
      <c r="AA14" s="810"/>
      <c r="AB14" s="810"/>
      <c r="AC14" s="810"/>
      <c r="AD14" s="810"/>
      <c r="AE14" s="810"/>
      <c r="AF14" s="810"/>
      <c r="AG14" s="810"/>
      <c r="AH14" s="810"/>
      <c r="AI14" s="810"/>
      <c r="AJ14" s="810"/>
      <c r="AK14" s="810"/>
      <c r="AL14" s="810"/>
      <c r="AM14" s="810"/>
      <c r="AN14" s="810"/>
      <c r="AO14" s="812"/>
    </row>
    <row r="15" spans="1:42" ht="23.1" customHeight="1">
      <c r="A15" s="809"/>
      <c r="B15" s="810"/>
      <c r="C15" s="810"/>
      <c r="D15" s="810"/>
      <c r="E15" s="810"/>
      <c r="F15" s="810"/>
      <c r="G15" s="810"/>
      <c r="H15" s="810"/>
      <c r="I15" s="810"/>
      <c r="J15" s="810"/>
      <c r="K15" s="810"/>
      <c r="L15" s="810"/>
      <c r="M15" s="810"/>
      <c r="N15" s="810"/>
      <c r="O15" s="810"/>
      <c r="P15" s="810"/>
      <c r="Q15" s="810"/>
      <c r="R15" s="810"/>
      <c r="S15" s="810"/>
      <c r="T15" s="811"/>
      <c r="U15" s="810"/>
      <c r="V15" s="810"/>
      <c r="W15" s="810"/>
      <c r="X15" s="810"/>
      <c r="Y15" s="810"/>
      <c r="Z15" s="810"/>
      <c r="AA15" s="810"/>
      <c r="AB15" s="810"/>
      <c r="AC15" s="810"/>
      <c r="AD15" s="810"/>
      <c r="AE15" s="810"/>
      <c r="AF15" s="810"/>
      <c r="AG15" s="810"/>
      <c r="AH15" s="810"/>
      <c r="AI15" s="810"/>
      <c r="AJ15" s="810"/>
      <c r="AK15" s="810"/>
      <c r="AL15" s="810"/>
      <c r="AM15" s="810"/>
      <c r="AN15" s="810"/>
      <c r="AO15" s="812"/>
    </row>
    <row r="16" spans="1:42" ht="23.1" customHeight="1">
      <c r="A16" s="809"/>
      <c r="B16" s="810"/>
      <c r="C16" s="810"/>
      <c r="D16" s="810"/>
      <c r="E16" s="810"/>
      <c r="F16" s="810"/>
      <c r="G16" s="810"/>
      <c r="H16" s="810"/>
      <c r="I16" s="810"/>
      <c r="J16" s="810"/>
      <c r="K16" s="810"/>
      <c r="L16" s="810"/>
      <c r="M16" s="810"/>
      <c r="N16" s="810"/>
      <c r="O16" s="810"/>
      <c r="P16" s="810"/>
      <c r="Q16" s="810"/>
      <c r="R16" s="810"/>
      <c r="S16" s="810"/>
      <c r="T16" s="811"/>
      <c r="U16" s="810"/>
      <c r="V16" s="810"/>
      <c r="W16" s="810"/>
      <c r="X16" s="810"/>
      <c r="Y16" s="810"/>
      <c r="Z16" s="810"/>
      <c r="AA16" s="810"/>
      <c r="AB16" s="810"/>
      <c r="AC16" s="810"/>
      <c r="AD16" s="810"/>
      <c r="AE16" s="810"/>
      <c r="AF16" s="810"/>
      <c r="AG16" s="810"/>
      <c r="AH16" s="810"/>
      <c r="AI16" s="810"/>
      <c r="AJ16" s="810"/>
      <c r="AK16" s="810"/>
      <c r="AL16" s="810"/>
      <c r="AM16" s="810"/>
      <c r="AN16" s="810"/>
      <c r="AO16" s="812"/>
    </row>
    <row r="17" spans="1:41" ht="23.1" customHeight="1">
      <c r="A17" s="809"/>
      <c r="B17" s="810"/>
      <c r="C17" s="810"/>
      <c r="D17" s="810"/>
      <c r="E17" s="810"/>
      <c r="F17" s="810"/>
      <c r="G17" s="810"/>
      <c r="H17" s="810"/>
      <c r="I17" s="810"/>
      <c r="J17" s="810"/>
      <c r="K17" s="810"/>
      <c r="L17" s="810"/>
      <c r="M17" s="810"/>
      <c r="N17" s="810"/>
      <c r="O17" s="810"/>
      <c r="P17" s="810"/>
      <c r="Q17" s="810"/>
      <c r="R17" s="810"/>
      <c r="S17" s="810"/>
      <c r="T17" s="811"/>
      <c r="U17" s="810"/>
      <c r="V17" s="810"/>
      <c r="W17" s="810"/>
      <c r="X17" s="810"/>
      <c r="Y17" s="810"/>
      <c r="Z17" s="810"/>
      <c r="AA17" s="810"/>
      <c r="AB17" s="810"/>
      <c r="AC17" s="810"/>
      <c r="AD17" s="810"/>
      <c r="AE17" s="810"/>
      <c r="AF17" s="810"/>
      <c r="AG17" s="810"/>
      <c r="AH17" s="810"/>
      <c r="AI17" s="810"/>
      <c r="AJ17" s="810"/>
      <c r="AK17" s="810"/>
      <c r="AL17" s="810"/>
      <c r="AM17" s="810"/>
      <c r="AN17" s="810"/>
      <c r="AO17" s="812"/>
    </row>
    <row r="18" spans="1:41" ht="23.1" customHeight="1">
      <c r="A18" s="809"/>
      <c r="B18" s="810"/>
      <c r="C18" s="810"/>
      <c r="D18" s="810"/>
      <c r="E18" s="810"/>
      <c r="F18" s="810"/>
      <c r="G18" s="810"/>
      <c r="H18" s="810"/>
      <c r="I18" s="810"/>
      <c r="J18" s="810"/>
      <c r="K18" s="810"/>
      <c r="L18" s="810"/>
      <c r="M18" s="810"/>
      <c r="N18" s="810"/>
      <c r="O18" s="810"/>
      <c r="P18" s="810"/>
      <c r="Q18" s="810"/>
      <c r="R18" s="810"/>
      <c r="S18" s="810"/>
      <c r="T18" s="811"/>
      <c r="U18" s="810"/>
      <c r="V18" s="810"/>
      <c r="W18" s="810"/>
      <c r="X18" s="810"/>
      <c r="Y18" s="810"/>
      <c r="Z18" s="810"/>
      <c r="AA18" s="810"/>
      <c r="AB18" s="810"/>
      <c r="AC18" s="810"/>
      <c r="AD18" s="810"/>
      <c r="AE18" s="810"/>
      <c r="AF18" s="810"/>
      <c r="AG18" s="810"/>
      <c r="AH18" s="810"/>
      <c r="AI18" s="810"/>
      <c r="AJ18" s="810"/>
      <c r="AK18" s="810"/>
      <c r="AL18" s="810"/>
      <c r="AM18" s="810"/>
      <c r="AN18" s="810"/>
      <c r="AO18" s="812"/>
    </row>
    <row r="19" spans="1:41" ht="23.1" customHeight="1">
      <c r="A19" s="809"/>
      <c r="B19" s="810"/>
      <c r="C19" s="810"/>
      <c r="D19" s="810"/>
      <c r="E19" s="810"/>
      <c r="F19" s="810"/>
      <c r="G19" s="810"/>
      <c r="H19" s="810"/>
      <c r="I19" s="810"/>
      <c r="J19" s="810"/>
      <c r="K19" s="810"/>
      <c r="L19" s="810"/>
      <c r="M19" s="810"/>
      <c r="N19" s="810"/>
      <c r="O19" s="810"/>
      <c r="P19" s="810"/>
      <c r="Q19" s="810"/>
      <c r="R19" s="810"/>
      <c r="S19" s="810"/>
      <c r="T19" s="811"/>
      <c r="U19" s="810"/>
      <c r="V19" s="810"/>
      <c r="W19" s="810"/>
      <c r="X19" s="810"/>
      <c r="Y19" s="810"/>
      <c r="Z19" s="810"/>
      <c r="AA19" s="810"/>
      <c r="AB19" s="810"/>
      <c r="AC19" s="810"/>
      <c r="AD19" s="810"/>
      <c r="AE19" s="810"/>
      <c r="AF19" s="810"/>
      <c r="AG19" s="810"/>
      <c r="AH19" s="810"/>
      <c r="AI19" s="810"/>
      <c r="AJ19" s="810"/>
      <c r="AK19" s="810"/>
      <c r="AL19" s="810"/>
      <c r="AM19" s="810"/>
      <c r="AN19" s="810"/>
      <c r="AO19" s="812"/>
    </row>
    <row r="20" spans="1:41" ht="23.1" customHeight="1">
      <c r="A20" s="809"/>
      <c r="B20" s="810"/>
      <c r="C20" s="810"/>
      <c r="D20" s="810"/>
      <c r="E20" s="810"/>
      <c r="F20" s="810"/>
      <c r="G20" s="810"/>
      <c r="H20" s="810"/>
      <c r="I20" s="810"/>
      <c r="J20" s="810"/>
      <c r="K20" s="810"/>
      <c r="L20" s="810"/>
      <c r="M20" s="810"/>
      <c r="N20" s="810"/>
      <c r="O20" s="810"/>
      <c r="P20" s="810"/>
      <c r="Q20" s="810"/>
      <c r="R20" s="810"/>
      <c r="S20" s="810"/>
      <c r="T20" s="811"/>
      <c r="U20" s="810"/>
      <c r="V20" s="810"/>
      <c r="W20" s="810"/>
      <c r="X20" s="810"/>
      <c r="Y20" s="810"/>
      <c r="Z20" s="810"/>
      <c r="AA20" s="810"/>
      <c r="AB20" s="810"/>
      <c r="AC20" s="810"/>
      <c r="AD20" s="810"/>
      <c r="AE20" s="810"/>
      <c r="AF20" s="810"/>
      <c r="AG20" s="810"/>
      <c r="AH20" s="810"/>
      <c r="AI20" s="810"/>
      <c r="AJ20" s="810"/>
      <c r="AK20" s="810"/>
      <c r="AL20" s="810"/>
      <c r="AM20" s="810"/>
      <c r="AN20" s="810"/>
      <c r="AO20" s="812"/>
    </row>
    <row r="21" spans="1:41" ht="23.1" customHeight="1">
      <c r="A21" s="809"/>
      <c r="B21" s="810"/>
      <c r="C21" s="810"/>
      <c r="D21" s="810"/>
      <c r="E21" s="810"/>
      <c r="F21" s="810"/>
      <c r="G21" s="810"/>
      <c r="H21" s="810"/>
      <c r="I21" s="810"/>
      <c r="J21" s="810"/>
      <c r="K21" s="810"/>
      <c r="L21" s="810"/>
      <c r="M21" s="810"/>
      <c r="N21" s="810"/>
      <c r="O21" s="810"/>
      <c r="P21" s="810"/>
      <c r="Q21" s="810"/>
      <c r="R21" s="810"/>
      <c r="S21" s="810"/>
      <c r="T21" s="811"/>
      <c r="U21" s="810"/>
      <c r="V21" s="810"/>
      <c r="W21" s="810"/>
      <c r="X21" s="810"/>
      <c r="Y21" s="810"/>
      <c r="Z21" s="810"/>
      <c r="AA21" s="810"/>
      <c r="AB21" s="810"/>
      <c r="AC21" s="810"/>
      <c r="AD21" s="810"/>
      <c r="AE21" s="810"/>
      <c r="AF21" s="810"/>
      <c r="AG21" s="810"/>
      <c r="AH21" s="810"/>
      <c r="AI21" s="810"/>
      <c r="AJ21" s="810"/>
      <c r="AK21" s="810"/>
      <c r="AL21" s="810"/>
      <c r="AM21" s="810"/>
      <c r="AN21" s="810"/>
      <c r="AO21" s="812"/>
    </row>
    <row r="22" spans="1:41" ht="23.1" customHeight="1">
      <c r="A22" s="809"/>
      <c r="B22" s="810"/>
      <c r="C22" s="810"/>
      <c r="D22" s="810"/>
      <c r="E22" s="810"/>
      <c r="F22" s="810"/>
      <c r="G22" s="810"/>
      <c r="H22" s="810"/>
      <c r="I22" s="810"/>
      <c r="J22" s="810"/>
      <c r="K22" s="810"/>
      <c r="L22" s="810"/>
      <c r="M22" s="810"/>
      <c r="N22" s="810"/>
      <c r="O22" s="810"/>
      <c r="P22" s="810"/>
      <c r="Q22" s="810"/>
      <c r="R22" s="810"/>
      <c r="S22" s="810"/>
      <c r="T22" s="809"/>
      <c r="U22" s="810"/>
      <c r="V22" s="810"/>
      <c r="W22" s="810"/>
      <c r="X22" s="810"/>
      <c r="Y22" s="810"/>
      <c r="Z22" s="810"/>
      <c r="AA22" s="810"/>
      <c r="AB22" s="810"/>
      <c r="AC22" s="810"/>
      <c r="AD22" s="810"/>
      <c r="AE22" s="810"/>
      <c r="AF22" s="810"/>
      <c r="AG22" s="810"/>
      <c r="AH22" s="810"/>
      <c r="AI22" s="810"/>
      <c r="AJ22" s="810"/>
      <c r="AK22" s="810"/>
      <c r="AL22" s="810"/>
      <c r="AM22" s="810"/>
      <c r="AN22" s="810"/>
      <c r="AO22" s="813"/>
    </row>
    <row r="23" spans="1:41" ht="23.1" customHeight="1">
      <c r="A23" s="814"/>
      <c r="B23" s="815"/>
      <c r="C23" s="815"/>
      <c r="D23" s="815"/>
      <c r="E23" s="815"/>
      <c r="F23" s="815"/>
      <c r="G23" s="815"/>
      <c r="H23" s="815"/>
      <c r="I23" s="815"/>
      <c r="J23" s="815"/>
      <c r="K23" s="815"/>
      <c r="L23" s="815"/>
      <c r="M23" s="815"/>
      <c r="N23" s="815"/>
      <c r="O23" s="815"/>
      <c r="P23" s="815"/>
      <c r="Q23" s="815"/>
      <c r="R23" s="815"/>
      <c r="S23" s="815"/>
      <c r="T23" s="707" t="s">
        <v>868</v>
      </c>
      <c r="U23" s="816"/>
      <c r="V23" s="817"/>
      <c r="W23" s="817"/>
      <c r="X23" s="817"/>
      <c r="Y23" s="817"/>
      <c r="Z23" s="817"/>
      <c r="AA23" s="817"/>
      <c r="AB23" s="817"/>
      <c r="AC23" s="817"/>
      <c r="AD23" s="817"/>
      <c r="AE23" s="817"/>
      <c r="AF23" s="817"/>
      <c r="AG23" s="817"/>
      <c r="AH23" s="817"/>
      <c r="AI23" s="817"/>
      <c r="AJ23" s="817"/>
      <c r="AK23" s="817"/>
      <c r="AL23" s="817"/>
      <c r="AM23" s="817"/>
      <c r="AN23" s="817"/>
      <c r="AO23" s="817"/>
    </row>
    <row r="24" spans="1:41" ht="14.25" customHeight="1">
      <c r="A24" s="814"/>
      <c r="B24" s="815"/>
      <c r="C24" s="815"/>
      <c r="D24" s="815"/>
      <c r="E24" s="815"/>
      <c r="F24" s="815"/>
      <c r="G24" s="815"/>
      <c r="H24" s="815"/>
      <c r="I24" s="815"/>
      <c r="J24" s="815"/>
      <c r="K24" s="815"/>
      <c r="L24" s="815"/>
      <c r="M24" s="815"/>
      <c r="N24" s="815"/>
      <c r="O24" s="815"/>
      <c r="P24" s="815"/>
      <c r="Q24" s="815"/>
      <c r="R24" s="815"/>
      <c r="S24" s="815"/>
      <c r="T24" s="683"/>
      <c r="U24" s="818"/>
      <c r="V24" s="815"/>
      <c r="W24" s="815"/>
      <c r="X24" s="815"/>
      <c r="Y24" s="815"/>
      <c r="Z24" s="815"/>
      <c r="AA24" s="815"/>
      <c r="AB24" s="815"/>
      <c r="AC24" s="815"/>
      <c r="AD24" s="815"/>
      <c r="AE24" s="815"/>
      <c r="AF24" s="815"/>
      <c r="AG24" s="815"/>
      <c r="AH24" s="815"/>
      <c r="AI24" s="815"/>
      <c r="AJ24" s="815"/>
      <c r="AK24" s="815"/>
      <c r="AL24" s="815"/>
      <c r="AM24" s="815"/>
      <c r="AN24" s="815"/>
      <c r="AO24" s="819" t="s">
        <v>1290</v>
      </c>
    </row>
    <row r="25" spans="1:41" ht="16.5" customHeight="1">
      <c r="A25" s="814"/>
      <c r="B25" s="815"/>
      <c r="C25" s="815"/>
      <c r="D25" s="815"/>
      <c r="E25" s="815"/>
      <c r="F25" s="815"/>
      <c r="G25" s="815"/>
      <c r="H25" s="815"/>
      <c r="I25" s="815"/>
      <c r="J25" s="815"/>
      <c r="K25" s="815"/>
      <c r="L25" s="815"/>
      <c r="M25" s="815"/>
      <c r="N25" s="815"/>
      <c r="O25" s="815"/>
      <c r="P25" s="815"/>
      <c r="Q25" s="815"/>
      <c r="R25" s="815"/>
      <c r="S25" s="815"/>
      <c r="T25" s="820" t="s">
        <v>310</v>
      </c>
      <c r="U25" s="821"/>
      <c r="V25" s="822"/>
      <c r="W25" s="820" t="s">
        <v>311</v>
      </c>
      <c r="X25" s="820"/>
      <c r="Z25" s="822"/>
      <c r="AA25" s="822"/>
      <c r="AB25" s="821" t="s">
        <v>385</v>
      </c>
      <c r="AD25" s="821"/>
      <c r="AE25" s="821"/>
      <c r="AF25" s="822"/>
      <c r="AG25" s="819" t="s">
        <v>386</v>
      </c>
      <c r="AH25" s="819"/>
      <c r="AI25" s="822"/>
      <c r="AJ25" s="821"/>
      <c r="AK25" s="821"/>
      <c r="AL25" s="822"/>
      <c r="AM25" s="819"/>
      <c r="AN25" s="819"/>
      <c r="AO25" s="822"/>
    </row>
    <row r="26" spans="1:41" ht="16.5" customHeight="1">
      <c r="A26" s="814"/>
      <c r="B26" s="815"/>
      <c r="C26" s="815"/>
      <c r="D26" s="815"/>
      <c r="E26" s="815"/>
      <c r="F26" s="815"/>
      <c r="G26" s="815"/>
      <c r="H26" s="815"/>
      <c r="I26" s="815"/>
      <c r="J26" s="815"/>
      <c r="K26" s="815"/>
      <c r="L26" s="815"/>
      <c r="M26" s="815"/>
      <c r="N26" s="815"/>
      <c r="O26" s="815"/>
      <c r="P26" s="815"/>
      <c r="Q26" s="815"/>
      <c r="R26" s="815"/>
      <c r="S26" s="815"/>
      <c r="T26" s="822"/>
      <c r="U26" s="822"/>
      <c r="V26" s="822"/>
      <c r="W26" s="822"/>
      <c r="X26" s="822"/>
      <c r="Y26" s="821"/>
      <c r="Z26" s="822"/>
      <c r="AA26" s="822"/>
      <c r="AB26" s="821" t="s">
        <v>314</v>
      </c>
      <c r="AD26" s="821"/>
      <c r="AE26" s="821"/>
      <c r="AF26" s="822"/>
      <c r="AG26" s="821"/>
      <c r="AH26" s="821"/>
      <c r="AI26" s="822"/>
      <c r="AJ26" s="821"/>
      <c r="AK26" s="821"/>
      <c r="AL26" s="822"/>
      <c r="AM26" s="821"/>
      <c r="AN26" s="821"/>
      <c r="AO26" s="822"/>
    </row>
    <row r="27" spans="1:41" ht="15" customHeight="1">
      <c r="A27" s="814"/>
      <c r="B27" s="815"/>
      <c r="C27" s="815"/>
      <c r="D27" s="815"/>
      <c r="E27" s="815"/>
      <c r="F27" s="815"/>
      <c r="G27" s="815"/>
      <c r="H27" s="815"/>
      <c r="I27" s="815"/>
      <c r="J27" s="815"/>
      <c r="K27" s="815"/>
      <c r="L27" s="815"/>
      <c r="M27" s="815"/>
      <c r="N27" s="815"/>
      <c r="O27" s="815"/>
      <c r="P27" s="815"/>
      <c r="Q27" s="815"/>
      <c r="R27" s="815"/>
      <c r="S27" s="815"/>
      <c r="T27" s="1607" t="s">
        <v>870</v>
      </c>
      <c r="U27" s="1607"/>
      <c r="V27" s="1607"/>
      <c r="W27" s="1607"/>
      <c r="X27" s="1607"/>
      <c r="Y27" s="1607"/>
      <c r="Z27" s="1607"/>
      <c r="AA27" s="1607"/>
      <c r="AB27" s="1607"/>
      <c r="AC27" s="1607"/>
      <c r="AD27" s="1607"/>
      <c r="AE27" s="1607"/>
      <c r="AF27" s="1607"/>
      <c r="AG27" s="1607"/>
      <c r="AH27" s="1607"/>
      <c r="AI27" s="1607"/>
      <c r="AJ27" s="798"/>
      <c r="AK27" s="798"/>
      <c r="AL27" s="798"/>
      <c r="AM27" s="798"/>
      <c r="AN27" s="798"/>
      <c r="AO27" s="798"/>
    </row>
    <row r="28" spans="1:41" ht="15" customHeight="1">
      <c r="A28" s="814"/>
      <c r="B28" s="815"/>
      <c r="C28" s="815"/>
      <c r="D28" s="815"/>
      <c r="E28" s="815"/>
      <c r="F28" s="815"/>
      <c r="G28" s="815"/>
      <c r="H28" s="815"/>
      <c r="I28" s="815"/>
      <c r="J28" s="815"/>
      <c r="K28" s="815"/>
      <c r="L28" s="815"/>
      <c r="M28" s="815"/>
      <c r="N28" s="815"/>
      <c r="O28" s="815"/>
      <c r="P28" s="815"/>
      <c r="Q28" s="815"/>
      <c r="R28" s="815"/>
      <c r="S28" s="815"/>
      <c r="T28" s="823" t="s">
        <v>871</v>
      </c>
      <c r="U28" s="802"/>
      <c r="V28" s="802"/>
      <c r="W28" s="802"/>
      <c r="X28" s="802"/>
      <c r="Y28" s="802"/>
      <c r="Z28" s="802"/>
      <c r="AA28" s="802"/>
      <c r="AB28" s="802"/>
      <c r="AC28" s="802"/>
      <c r="AD28" s="802"/>
      <c r="AE28" s="802"/>
      <c r="AF28" s="802"/>
      <c r="AG28" s="802"/>
      <c r="AH28" s="802"/>
      <c r="AI28" s="802"/>
      <c r="AJ28" s="802"/>
      <c r="AK28" s="802"/>
      <c r="AL28" s="802"/>
      <c r="AM28" s="802"/>
      <c r="AN28" s="802"/>
      <c r="AO28" s="802"/>
    </row>
    <row r="34" spans="1:19" ht="12" customHeight="1">
      <c r="A34" s="824"/>
      <c r="B34" s="824"/>
      <c r="C34" s="824"/>
      <c r="D34" s="824"/>
      <c r="E34" s="824"/>
      <c r="F34" s="824"/>
      <c r="G34" s="824"/>
      <c r="H34" s="824"/>
      <c r="I34" s="824"/>
      <c r="J34" s="824"/>
      <c r="K34" s="824"/>
      <c r="L34" s="824"/>
      <c r="M34" s="824"/>
      <c r="N34" s="824"/>
      <c r="O34" s="824"/>
      <c r="P34" s="824"/>
      <c r="Q34" s="824"/>
      <c r="R34" s="824"/>
      <c r="S34" s="824"/>
    </row>
  </sheetData>
  <mergeCells count="32">
    <mergeCell ref="AM6:AO6"/>
    <mergeCell ref="T27:AI27"/>
    <mergeCell ref="Q6:S6"/>
    <mergeCell ref="T6:T7"/>
    <mergeCell ref="U6:W6"/>
    <mergeCell ref="X6:Z6"/>
    <mergeCell ref="AA6:AC6"/>
    <mergeCell ref="AD6:AF6"/>
    <mergeCell ref="N6:P6"/>
    <mergeCell ref="A3:S3"/>
    <mergeCell ref="T3:AO3"/>
    <mergeCell ref="A4:S4"/>
    <mergeCell ref="T4:AO4"/>
    <mergeCell ref="A5:P5"/>
    <mergeCell ref="Q5:S5"/>
    <mergeCell ref="V5:AL5"/>
    <mergeCell ref="AN5:AO5"/>
    <mergeCell ref="A6:A7"/>
    <mergeCell ref="B6:D6"/>
    <mergeCell ref="E6:G6"/>
    <mergeCell ref="H6:J6"/>
    <mergeCell ref="K6:M6"/>
    <mergeCell ref="AG6:AI6"/>
    <mergeCell ref="AJ6:AL6"/>
    <mergeCell ref="N1:O1"/>
    <mergeCell ref="P1:S1"/>
    <mergeCell ref="AK1:AL1"/>
    <mergeCell ref="AM1:AO1"/>
    <mergeCell ref="N2:O2"/>
    <mergeCell ref="P2:S2"/>
    <mergeCell ref="AK2:AL2"/>
    <mergeCell ref="AM2:AO2"/>
  </mergeCells>
  <phoneticPr fontId="8" type="noConversion"/>
  <hyperlinks>
    <hyperlink ref="AP1" location="預告統計資料發布時間表!A1" display="回發布時間表" xr:uid="{DA2F5A7B-C16B-4F89-8F75-6FC067710C64}"/>
  </hyperlinks>
  <printOptions horizontalCentered="1" verticalCentered="1"/>
  <pageMargins left="0.74803149606299213" right="0.62992125984252012" top="1.082677165354331" bottom="0.88543307086614198" header="0.78740157480314998" footer="0.59015748031496096"/>
  <pageSetup paperSize="0" scale="73" fitToWidth="0" fitToHeight="0" pageOrder="overThenDown" orientation="landscape" horizontalDpi="0" verticalDpi="0" copies="0"/>
  <headerFooter alignWithMargins="0"/>
  <colBreaks count="1" manualBreakCount="1">
    <brk id="19" man="1"/>
  </colBreaks>
  <drawing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053D61-51C7-4ECF-8E1C-E7496A4ABC38}">
  <dimension ref="A1:V87"/>
  <sheetViews>
    <sheetView zoomScale="85" zoomScaleNormal="85" workbookViewId="0">
      <selection activeCell="V1" sqref="V1"/>
    </sheetView>
  </sheetViews>
  <sheetFormatPr defaultColWidth="7.77734375" defaultRowHeight="12" customHeight="1"/>
  <cols>
    <col min="1" max="1" width="6.5546875" style="826" customWidth="1"/>
    <col min="2" max="2" width="3.21875" style="826" customWidth="1"/>
    <col min="3" max="4" width="6.77734375" style="826" customWidth="1"/>
    <col min="5" max="11" width="7.77734375" style="826" customWidth="1"/>
    <col min="12" max="12" width="9.5546875" style="826" customWidth="1"/>
    <col min="13" max="14" width="7.77734375" style="826" customWidth="1"/>
    <col min="15" max="15" width="9.33203125" style="826" customWidth="1"/>
    <col min="16" max="16" width="10.44140625" style="826" customWidth="1"/>
    <col min="17" max="17" width="12.109375" style="826" customWidth="1"/>
    <col min="18" max="19" width="9.33203125" style="826" customWidth="1"/>
    <col min="20" max="21" width="10.6640625" style="826" customWidth="1"/>
    <col min="22" max="258" width="7.77734375" style="826" customWidth="1"/>
    <col min="259" max="16384" width="7.77734375" style="826"/>
  </cols>
  <sheetData>
    <row r="1" spans="1:22" ht="16.5" customHeight="1">
      <c r="A1" s="1608" t="s">
        <v>276</v>
      </c>
      <c r="B1" s="1608"/>
      <c r="C1" s="775"/>
      <c r="D1" s="776"/>
      <c r="E1" s="825"/>
      <c r="G1" s="827"/>
      <c r="H1" s="827"/>
      <c r="I1" s="827"/>
      <c r="J1" s="827"/>
      <c r="K1" s="827"/>
      <c r="L1" s="827"/>
      <c r="M1" s="827"/>
      <c r="N1" s="827"/>
      <c r="O1" s="827"/>
      <c r="P1" s="827"/>
      <c r="Q1" s="827"/>
      <c r="R1" s="1561" t="s">
        <v>344</v>
      </c>
      <c r="S1" s="1561"/>
      <c r="T1" s="1561" t="s">
        <v>1307</v>
      </c>
      <c r="U1" s="1561"/>
      <c r="V1" s="119" t="s">
        <v>9</v>
      </c>
    </row>
    <row r="2" spans="1:22" ht="18" customHeight="1">
      <c r="A2" s="1608" t="s">
        <v>844</v>
      </c>
      <c r="B2" s="1608"/>
      <c r="C2" s="828" t="s">
        <v>914</v>
      </c>
      <c r="D2" s="829"/>
      <c r="E2" s="825"/>
      <c r="F2" s="827"/>
      <c r="G2" s="827"/>
      <c r="H2" s="827"/>
      <c r="I2" s="827"/>
      <c r="J2" s="827"/>
      <c r="K2" s="827"/>
      <c r="L2" s="827"/>
      <c r="M2" s="827"/>
      <c r="N2" s="827"/>
      <c r="O2" s="827"/>
      <c r="P2" s="827"/>
      <c r="Q2" s="827"/>
      <c r="R2" s="1561" t="s">
        <v>846</v>
      </c>
      <c r="S2" s="1561"/>
      <c r="T2" s="1562" t="s">
        <v>983</v>
      </c>
      <c r="U2" s="1562"/>
    </row>
    <row r="3" spans="1:22" ht="24.9" customHeight="1">
      <c r="A3" s="1609" t="s">
        <v>1320</v>
      </c>
      <c r="B3" s="1609"/>
      <c r="C3" s="1609"/>
      <c r="D3" s="1609"/>
      <c r="E3" s="1609"/>
      <c r="F3" s="1609"/>
      <c r="G3" s="1609"/>
      <c r="H3" s="1609"/>
      <c r="I3" s="1609"/>
      <c r="J3" s="1609"/>
      <c r="K3" s="1609"/>
      <c r="L3" s="1609"/>
      <c r="M3" s="1609"/>
      <c r="N3" s="1609"/>
      <c r="O3" s="1609"/>
      <c r="P3" s="1609"/>
      <c r="Q3" s="1609"/>
      <c r="R3" s="1609"/>
      <c r="S3" s="1609"/>
      <c r="T3" s="1609"/>
      <c r="U3" s="1609"/>
    </row>
    <row r="4" spans="1:22" ht="20.100000000000001" customHeight="1">
      <c r="B4" s="830"/>
      <c r="C4" s="830"/>
      <c r="D4" s="830"/>
      <c r="E4" s="1610" t="s">
        <v>1309</v>
      </c>
      <c r="F4" s="1610"/>
      <c r="G4" s="1610"/>
      <c r="H4" s="1610"/>
      <c r="I4" s="1610"/>
      <c r="J4" s="1610"/>
      <c r="K4" s="1610"/>
      <c r="L4" s="1610"/>
      <c r="M4" s="1610"/>
      <c r="N4" s="1610"/>
      <c r="O4" s="1610"/>
      <c r="P4" s="1610"/>
      <c r="Q4" s="1610"/>
      <c r="R4" s="1610"/>
      <c r="S4" s="1610"/>
      <c r="T4" s="830"/>
      <c r="U4" s="831" t="s">
        <v>916</v>
      </c>
    </row>
    <row r="5" spans="1:22" s="833" customFormat="1" ht="20.100000000000001" customHeight="1">
      <c r="A5" s="1611" t="s">
        <v>984</v>
      </c>
      <c r="B5" s="1611"/>
      <c r="C5" s="1611"/>
      <c r="D5" s="1611"/>
      <c r="E5" s="1612" t="s">
        <v>985</v>
      </c>
      <c r="F5" s="1612"/>
      <c r="G5" s="1612" t="s">
        <v>986</v>
      </c>
      <c r="H5" s="1612"/>
      <c r="I5" s="1612"/>
      <c r="J5" s="1612"/>
      <c r="K5" s="1612"/>
      <c r="L5" s="1612"/>
      <c r="M5" s="1612"/>
      <c r="N5" s="1612"/>
      <c r="O5" s="1612" t="s">
        <v>987</v>
      </c>
      <c r="P5" s="1612"/>
      <c r="Q5" s="1612"/>
      <c r="R5" s="1612"/>
      <c r="S5" s="1612"/>
      <c r="T5" s="1612"/>
      <c r="U5" s="1620"/>
    </row>
    <row r="6" spans="1:22" s="833" customFormat="1" ht="37.950000000000003" customHeight="1">
      <c r="A6" s="1611"/>
      <c r="B6" s="1611"/>
      <c r="C6" s="1611"/>
      <c r="D6" s="1611"/>
      <c r="E6" s="832" t="s">
        <v>988</v>
      </c>
      <c r="F6" s="832" t="s">
        <v>989</v>
      </c>
      <c r="G6" s="832" t="s">
        <v>990</v>
      </c>
      <c r="H6" s="834" t="s">
        <v>991</v>
      </c>
      <c r="I6" s="834" t="s">
        <v>992</v>
      </c>
      <c r="J6" s="834" t="s">
        <v>993</v>
      </c>
      <c r="K6" s="834" t="s">
        <v>994</v>
      </c>
      <c r="L6" s="834" t="s">
        <v>995</v>
      </c>
      <c r="M6" s="832" t="s">
        <v>996</v>
      </c>
      <c r="N6" s="832" t="s">
        <v>365</v>
      </c>
      <c r="O6" s="832" t="s">
        <v>997</v>
      </c>
      <c r="P6" s="834" t="s">
        <v>998</v>
      </c>
      <c r="Q6" s="834" t="s">
        <v>999</v>
      </c>
      <c r="R6" s="832" t="s">
        <v>1000</v>
      </c>
      <c r="S6" s="832" t="s">
        <v>1001</v>
      </c>
      <c r="T6" s="832" t="s">
        <v>1002</v>
      </c>
      <c r="U6" s="841" t="s">
        <v>1003</v>
      </c>
    </row>
    <row r="7" spans="1:22" ht="16.5" customHeight="1">
      <c r="A7" s="1614" t="s">
        <v>982</v>
      </c>
      <c r="B7" s="1615" t="s">
        <v>1004</v>
      </c>
      <c r="C7" s="1616" t="s">
        <v>1005</v>
      </c>
      <c r="D7" s="1616"/>
      <c r="E7" s="1796">
        <f>SUM(E8:E19)</f>
        <v>0</v>
      </c>
      <c r="F7" s="1796">
        <f t="shared" ref="F7:T7" si="0">SUM(F8:F19)</f>
        <v>0</v>
      </c>
      <c r="G7" s="1796">
        <f t="shared" si="0"/>
        <v>0</v>
      </c>
      <c r="H7" s="1796">
        <f t="shared" si="0"/>
        <v>0</v>
      </c>
      <c r="I7" s="1796">
        <f t="shared" si="0"/>
        <v>0</v>
      </c>
      <c r="J7" s="1796">
        <f t="shared" si="0"/>
        <v>0</v>
      </c>
      <c r="K7" s="1796">
        <f t="shared" si="0"/>
        <v>0</v>
      </c>
      <c r="L7" s="1796">
        <f t="shared" si="0"/>
        <v>0</v>
      </c>
      <c r="M7" s="1796">
        <f t="shared" si="0"/>
        <v>0</v>
      </c>
      <c r="N7" s="1796">
        <f t="shared" si="0"/>
        <v>0</v>
      </c>
      <c r="O7" s="1796">
        <f t="shared" si="0"/>
        <v>0</v>
      </c>
      <c r="P7" s="1796">
        <f t="shared" si="0"/>
        <v>0</v>
      </c>
      <c r="Q7" s="1796">
        <f t="shared" si="0"/>
        <v>0</v>
      </c>
      <c r="R7" s="1796">
        <f t="shared" si="0"/>
        <v>0</v>
      </c>
      <c r="S7" s="1796">
        <f t="shared" si="0"/>
        <v>0</v>
      </c>
      <c r="T7" s="1796">
        <f t="shared" si="0"/>
        <v>0</v>
      </c>
      <c r="U7" s="1797">
        <f>SUM(U8:U19)</f>
        <v>0</v>
      </c>
    </row>
    <row r="8" spans="1:22" ht="16.5" customHeight="1">
      <c r="A8" s="1614"/>
      <c r="B8" s="1615"/>
      <c r="C8" s="1616" t="s">
        <v>917</v>
      </c>
      <c r="D8" s="1616"/>
      <c r="E8" s="1796">
        <v>0</v>
      </c>
      <c r="F8" s="1796">
        <v>0</v>
      </c>
      <c r="G8" s="1796">
        <v>0</v>
      </c>
      <c r="H8" s="1796">
        <v>0</v>
      </c>
      <c r="I8" s="1796">
        <v>0</v>
      </c>
      <c r="J8" s="1796">
        <v>0</v>
      </c>
      <c r="K8" s="1796">
        <v>0</v>
      </c>
      <c r="L8" s="1796">
        <v>0</v>
      </c>
      <c r="M8" s="1796">
        <v>0</v>
      </c>
      <c r="N8" s="1796">
        <v>0</v>
      </c>
      <c r="O8" s="1796">
        <v>0</v>
      </c>
      <c r="P8" s="1796">
        <v>0</v>
      </c>
      <c r="Q8" s="1796">
        <v>0</v>
      </c>
      <c r="R8" s="1796">
        <v>0</v>
      </c>
      <c r="S8" s="1796">
        <v>0</v>
      </c>
      <c r="T8" s="1796">
        <v>0</v>
      </c>
      <c r="U8" s="1797">
        <v>0</v>
      </c>
    </row>
    <row r="9" spans="1:22" ht="16.5" customHeight="1">
      <c r="A9" s="1614"/>
      <c r="B9" s="1615"/>
      <c r="C9" s="1616" t="s">
        <v>918</v>
      </c>
      <c r="D9" s="1616"/>
      <c r="E9" s="1796">
        <v>0</v>
      </c>
      <c r="F9" s="1796">
        <v>0</v>
      </c>
      <c r="G9" s="1796">
        <v>0</v>
      </c>
      <c r="H9" s="1796">
        <v>0</v>
      </c>
      <c r="I9" s="1796">
        <v>0</v>
      </c>
      <c r="J9" s="1796">
        <v>0</v>
      </c>
      <c r="K9" s="1796">
        <v>0</v>
      </c>
      <c r="L9" s="1796">
        <v>0</v>
      </c>
      <c r="M9" s="1796">
        <v>0</v>
      </c>
      <c r="N9" s="1796">
        <v>0</v>
      </c>
      <c r="O9" s="1796">
        <v>0</v>
      </c>
      <c r="P9" s="1796">
        <v>0</v>
      </c>
      <c r="Q9" s="1796">
        <v>0</v>
      </c>
      <c r="R9" s="1796">
        <v>0</v>
      </c>
      <c r="S9" s="1796">
        <v>0</v>
      </c>
      <c r="T9" s="1796">
        <v>0</v>
      </c>
      <c r="U9" s="1797">
        <v>0</v>
      </c>
    </row>
    <row r="10" spans="1:22" ht="16.5" customHeight="1">
      <c r="A10" s="1614"/>
      <c r="B10" s="1615"/>
      <c r="C10" s="1616" t="s">
        <v>919</v>
      </c>
      <c r="D10" s="1616"/>
      <c r="E10" s="1796">
        <v>0</v>
      </c>
      <c r="F10" s="1796">
        <v>0</v>
      </c>
      <c r="G10" s="1796">
        <v>0</v>
      </c>
      <c r="H10" s="1796">
        <v>0</v>
      </c>
      <c r="I10" s="1796">
        <v>0</v>
      </c>
      <c r="J10" s="1796">
        <v>0</v>
      </c>
      <c r="K10" s="1796">
        <v>0</v>
      </c>
      <c r="L10" s="1796">
        <v>0</v>
      </c>
      <c r="M10" s="1796">
        <v>0</v>
      </c>
      <c r="N10" s="1796">
        <v>0</v>
      </c>
      <c r="O10" s="1796">
        <v>0</v>
      </c>
      <c r="P10" s="1796">
        <v>0</v>
      </c>
      <c r="Q10" s="1796">
        <v>0</v>
      </c>
      <c r="R10" s="1796">
        <v>0</v>
      </c>
      <c r="S10" s="1796">
        <v>0</v>
      </c>
      <c r="T10" s="1796">
        <v>0</v>
      </c>
      <c r="U10" s="1797">
        <v>0</v>
      </c>
    </row>
    <row r="11" spans="1:22" ht="16.5" customHeight="1">
      <c r="A11" s="1614"/>
      <c r="B11" s="1615"/>
      <c r="C11" s="1616" t="s">
        <v>920</v>
      </c>
      <c r="D11" s="1616"/>
      <c r="E11" s="1796">
        <v>0</v>
      </c>
      <c r="F11" s="1796">
        <v>0</v>
      </c>
      <c r="G11" s="1796">
        <v>0</v>
      </c>
      <c r="H11" s="1796">
        <v>0</v>
      </c>
      <c r="I11" s="1796">
        <v>0</v>
      </c>
      <c r="J11" s="1796">
        <v>0</v>
      </c>
      <c r="K11" s="1796">
        <v>0</v>
      </c>
      <c r="L11" s="1796">
        <v>0</v>
      </c>
      <c r="M11" s="1796">
        <v>0</v>
      </c>
      <c r="N11" s="1796">
        <v>0</v>
      </c>
      <c r="O11" s="1796">
        <v>0</v>
      </c>
      <c r="P11" s="1796">
        <v>0</v>
      </c>
      <c r="Q11" s="1796">
        <v>0</v>
      </c>
      <c r="R11" s="1796">
        <v>0</v>
      </c>
      <c r="S11" s="1796">
        <v>0</v>
      </c>
      <c r="T11" s="1796">
        <v>0</v>
      </c>
      <c r="U11" s="1797">
        <v>0</v>
      </c>
    </row>
    <row r="12" spans="1:22" ht="16.5" customHeight="1">
      <c r="A12" s="1614"/>
      <c r="B12" s="1615"/>
      <c r="C12" s="1616" t="s">
        <v>921</v>
      </c>
      <c r="D12" s="1616"/>
      <c r="E12" s="1796">
        <v>0</v>
      </c>
      <c r="F12" s="1796">
        <v>0</v>
      </c>
      <c r="G12" s="1796">
        <v>0</v>
      </c>
      <c r="H12" s="1796">
        <v>0</v>
      </c>
      <c r="I12" s="1796">
        <v>0</v>
      </c>
      <c r="J12" s="1796">
        <v>0</v>
      </c>
      <c r="K12" s="1796">
        <v>0</v>
      </c>
      <c r="L12" s="1796">
        <v>0</v>
      </c>
      <c r="M12" s="1796">
        <v>0</v>
      </c>
      <c r="N12" s="1796">
        <v>0</v>
      </c>
      <c r="O12" s="1796">
        <v>0</v>
      </c>
      <c r="P12" s="1796">
        <v>0</v>
      </c>
      <c r="Q12" s="1796">
        <v>0</v>
      </c>
      <c r="R12" s="1796">
        <v>0</v>
      </c>
      <c r="S12" s="1796">
        <v>0</v>
      </c>
      <c r="T12" s="1796">
        <v>0</v>
      </c>
      <c r="U12" s="1797">
        <v>0</v>
      </c>
    </row>
    <row r="13" spans="1:22" ht="16.5" customHeight="1">
      <c r="A13" s="1614"/>
      <c r="B13" s="1615"/>
      <c r="C13" s="1616" t="s">
        <v>922</v>
      </c>
      <c r="D13" s="1616"/>
      <c r="E13" s="1796">
        <v>0</v>
      </c>
      <c r="F13" s="1796">
        <v>0</v>
      </c>
      <c r="G13" s="1796">
        <v>0</v>
      </c>
      <c r="H13" s="1796">
        <v>0</v>
      </c>
      <c r="I13" s="1796">
        <v>0</v>
      </c>
      <c r="J13" s="1796">
        <v>0</v>
      </c>
      <c r="K13" s="1796">
        <v>0</v>
      </c>
      <c r="L13" s="1796">
        <v>0</v>
      </c>
      <c r="M13" s="1796">
        <v>0</v>
      </c>
      <c r="N13" s="1796">
        <v>0</v>
      </c>
      <c r="O13" s="1796">
        <v>0</v>
      </c>
      <c r="P13" s="1796">
        <v>0</v>
      </c>
      <c r="Q13" s="1796">
        <v>0</v>
      </c>
      <c r="R13" s="1796">
        <v>0</v>
      </c>
      <c r="S13" s="1796">
        <v>0</v>
      </c>
      <c r="T13" s="1796">
        <v>0</v>
      </c>
      <c r="U13" s="1797">
        <v>0</v>
      </c>
    </row>
    <row r="14" spans="1:22" ht="16.5" customHeight="1">
      <c r="A14" s="1614"/>
      <c r="B14" s="1615"/>
      <c r="C14" s="1616" t="s">
        <v>923</v>
      </c>
      <c r="D14" s="1616"/>
      <c r="E14" s="1796">
        <v>0</v>
      </c>
      <c r="F14" s="1796">
        <v>0</v>
      </c>
      <c r="G14" s="1796">
        <v>0</v>
      </c>
      <c r="H14" s="1796">
        <v>0</v>
      </c>
      <c r="I14" s="1796">
        <v>0</v>
      </c>
      <c r="J14" s="1796">
        <v>0</v>
      </c>
      <c r="K14" s="1796">
        <v>0</v>
      </c>
      <c r="L14" s="1796">
        <v>0</v>
      </c>
      <c r="M14" s="1796">
        <v>0</v>
      </c>
      <c r="N14" s="1796">
        <v>0</v>
      </c>
      <c r="O14" s="1796">
        <v>0</v>
      </c>
      <c r="P14" s="1796">
        <v>0</v>
      </c>
      <c r="Q14" s="1796">
        <v>0</v>
      </c>
      <c r="R14" s="1796">
        <v>0</v>
      </c>
      <c r="S14" s="1796">
        <v>0</v>
      </c>
      <c r="T14" s="1796">
        <v>0</v>
      </c>
      <c r="U14" s="1797">
        <v>0</v>
      </c>
    </row>
    <row r="15" spans="1:22" ht="16.5" customHeight="1">
      <c r="A15" s="1614"/>
      <c r="B15" s="1615"/>
      <c r="C15" s="1616" t="s">
        <v>924</v>
      </c>
      <c r="D15" s="1616"/>
      <c r="E15" s="1796">
        <v>0</v>
      </c>
      <c r="F15" s="1796">
        <v>0</v>
      </c>
      <c r="G15" s="1796">
        <v>0</v>
      </c>
      <c r="H15" s="1796">
        <v>0</v>
      </c>
      <c r="I15" s="1796">
        <v>0</v>
      </c>
      <c r="J15" s="1796">
        <v>0</v>
      </c>
      <c r="K15" s="1796">
        <v>0</v>
      </c>
      <c r="L15" s="1796">
        <v>0</v>
      </c>
      <c r="M15" s="1796">
        <v>0</v>
      </c>
      <c r="N15" s="1796">
        <v>0</v>
      </c>
      <c r="O15" s="1796">
        <v>0</v>
      </c>
      <c r="P15" s="1796">
        <v>0</v>
      </c>
      <c r="Q15" s="1796">
        <v>0</v>
      </c>
      <c r="R15" s="1796">
        <v>0</v>
      </c>
      <c r="S15" s="1796">
        <v>0</v>
      </c>
      <c r="T15" s="1796">
        <v>0</v>
      </c>
      <c r="U15" s="1797">
        <v>0</v>
      </c>
    </row>
    <row r="16" spans="1:22" ht="16.5" customHeight="1">
      <c r="A16" s="1614"/>
      <c r="B16" s="1615"/>
      <c r="C16" s="1616" t="s">
        <v>925</v>
      </c>
      <c r="D16" s="1616"/>
      <c r="E16" s="1796">
        <v>0</v>
      </c>
      <c r="F16" s="1796">
        <v>0</v>
      </c>
      <c r="G16" s="1796">
        <v>0</v>
      </c>
      <c r="H16" s="1796">
        <v>0</v>
      </c>
      <c r="I16" s="1796">
        <v>0</v>
      </c>
      <c r="J16" s="1796">
        <v>0</v>
      </c>
      <c r="K16" s="1796">
        <v>0</v>
      </c>
      <c r="L16" s="1796">
        <v>0</v>
      </c>
      <c r="M16" s="1796">
        <v>0</v>
      </c>
      <c r="N16" s="1796">
        <v>0</v>
      </c>
      <c r="O16" s="1796">
        <v>0</v>
      </c>
      <c r="P16" s="1796">
        <v>0</v>
      </c>
      <c r="Q16" s="1796">
        <v>0</v>
      </c>
      <c r="R16" s="1796">
        <v>0</v>
      </c>
      <c r="S16" s="1796">
        <v>0</v>
      </c>
      <c r="T16" s="1796">
        <v>0</v>
      </c>
      <c r="U16" s="1797">
        <v>0</v>
      </c>
    </row>
    <row r="17" spans="1:21" ht="16.5" customHeight="1">
      <c r="A17" s="1614"/>
      <c r="B17" s="1615"/>
      <c r="C17" s="1616" t="s">
        <v>926</v>
      </c>
      <c r="D17" s="1616"/>
      <c r="E17" s="1796">
        <v>0</v>
      </c>
      <c r="F17" s="1796">
        <v>0</v>
      </c>
      <c r="G17" s="1796">
        <v>0</v>
      </c>
      <c r="H17" s="1796">
        <v>0</v>
      </c>
      <c r="I17" s="1796">
        <v>0</v>
      </c>
      <c r="J17" s="1796">
        <v>0</v>
      </c>
      <c r="K17" s="1796">
        <v>0</v>
      </c>
      <c r="L17" s="1796">
        <v>0</v>
      </c>
      <c r="M17" s="1796">
        <v>0</v>
      </c>
      <c r="N17" s="1796">
        <v>0</v>
      </c>
      <c r="O17" s="1796">
        <v>0</v>
      </c>
      <c r="P17" s="1796">
        <v>0</v>
      </c>
      <c r="Q17" s="1796">
        <v>0</v>
      </c>
      <c r="R17" s="1796">
        <v>0</v>
      </c>
      <c r="S17" s="1796">
        <v>0</v>
      </c>
      <c r="T17" s="1796">
        <v>0</v>
      </c>
      <c r="U17" s="1797">
        <v>0</v>
      </c>
    </row>
    <row r="18" spans="1:21" ht="16.5" customHeight="1">
      <c r="A18" s="1614"/>
      <c r="B18" s="1615"/>
      <c r="C18" s="1616" t="s">
        <v>927</v>
      </c>
      <c r="D18" s="1616"/>
      <c r="E18" s="1796">
        <v>0</v>
      </c>
      <c r="F18" s="1796">
        <v>0</v>
      </c>
      <c r="G18" s="1796">
        <v>0</v>
      </c>
      <c r="H18" s="1796">
        <v>0</v>
      </c>
      <c r="I18" s="1796">
        <v>0</v>
      </c>
      <c r="J18" s="1796">
        <v>0</v>
      </c>
      <c r="K18" s="1796">
        <v>0</v>
      </c>
      <c r="L18" s="1796">
        <v>0</v>
      </c>
      <c r="M18" s="1796">
        <v>0</v>
      </c>
      <c r="N18" s="1796">
        <v>0</v>
      </c>
      <c r="O18" s="1796">
        <v>0</v>
      </c>
      <c r="P18" s="1796">
        <v>0</v>
      </c>
      <c r="Q18" s="1796">
        <v>0</v>
      </c>
      <c r="R18" s="1796">
        <v>0</v>
      </c>
      <c r="S18" s="1796">
        <v>0</v>
      </c>
      <c r="T18" s="1796">
        <v>0</v>
      </c>
      <c r="U18" s="1797">
        <v>0</v>
      </c>
    </row>
    <row r="19" spans="1:21" ht="16.5" customHeight="1">
      <c r="A19" s="1614"/>
      <c r="B19" s="1615"/>
      <c r="C19" s="1616" t="s">
        <v>365</v>
      </c>
      <c r="D19" s="1616"/>
      <c r="E19" s="1796">
        <v>0</v>
      </c>
      <c r="F19" s="1796">
        <v>0</v>
      </c>
      <c r="G19" s="1796">
        <v>0</v>
      </c>
      <c r="H19" s="1796">
        <v>0</v>
      </c>
      <c r="I19" s="1796">
        <v>0</v>
      </c>
      <c r="J19" s="1796">
        <v>0</v>
      </c>
      <c r="K19" s="1796">
        <v>0</v>
      </c>
      <c r="L19" s="1796">
        <v>0</v>
      </c>
      <c r="M19" s="1796">
        <v>0</v>
      </c>
      <c r="N19" s="1796">
        <v>0</v>
      </c>
      <c r="O19" s="1796">
        <v>0</v>
      </c>
      <c r="P19" s="1796">
        <v>0</v>
      </c>
      <c r="Q19" s="1796">
        <v>0</v>
      </c>
      <c r="R19" s="1796">
        <v>0</v>
      </c>
      <c r="S19" s="1796">
        <v>0</v>
      </c>
      <c r="T19" s="1796">
        <v>0</v>
      </c>
      <c r="U19" s="1797">
        <v>0</v>
      </c>
    </row>
    <row r="20" spans="1:21" ht="16.5" hidden="1" customHeight="1">
      <c r="A20" s="1614"/>
      <c r="B20" s="1615"/>
      <c r="C20" s="1613" t="s">
        <v>1006</v>
      </c>
      <c r="D20" s="1613"/>
      <c r="E20" s="1796"/>
      <c r="F20" s="1796"/>
      <c r="G20" s="1796"/>
      <c r="H20" s="1796"/>
      <c r="I20" s="1796"/>
      <c r="J20" s="1796"/>
      <c r="K20" s="1796"/>
      <c r="L20" s="1796"/>
      <c r="M20" s="1796"/>
      <c r="N20" s="1796"/>
      <c r="O20" s="1796"/>
      <c r="P20" s="1796"/>
      <c r="Q20" s="1796"/>
      <c r="R20" s="1796"/>
      <c r="S20" s="1796"/>
      <c r="T20" s="1796"/>
      <c r="U20" s="1797"/>
    </row>
    <row r="21" spans="1:21" ht="16.5" hidden="1" customHeight="1">
      <c r="A21" s="1614"/>
      <c r="B21" s="1615"/>
      <c r="C21" s="1617" t="s">
        <v>958</v>
      </c>
      <c r="D21" s="1617"/>
      <c r="E21" s="1796"/>
      <c r="F21" s="1796"/>
      <c r="G21" s="1796"/>
      <c r="H21" s="1796"/>
      <c r="I21" s="1796"/>
      <c r="J21" s="1796"/>
      <c r="K21" s="1796"/>
      <c r="L21" s="1796"/>
      <c r="M21" s="1796"/>
      <c r="N21" s="1796"/>
      <c r="O21" s="1796"/>
      <c r="P21" s="1796"/>
      <c r="Q21" s="1796"/>
      <c r="R21" s="1796"/>
      <c r="S21" s="1796"/>
      <c r="T21" s="1796"/>
      <c r="U21" s="1797"/>
    </row>
    <row r="22" spans="1:21" ht="16.5" hidden="1" customHeight="1">
      <c r="A22" s="1614"/>
      <c r="B22" s="1615"/>
      <c r="C22" s="1613" t="s">
        <v>1007</v>
      </c>
      <c r="D22" s="1613"/>
      <c r="E22" s="1796"/>
      <c r="F22" s="1796"/>
      <c r="G22" s="1796"/>
      <c r="H22" s="1796"/>
      <c r="I22" s="1796"/>
      <c r="J22" s="1796"/>
      <c r="K22" s="1796"/>
      <c r="L22" s="1796"/>
      <c r="M22" s="1796"/>
      <c r="N22" s="1796"/>
      <c r="O22" s="1796"/>
      <c r="P22" s="1796"/>
      <c r="Q22" s="1796"/>
      <c r="R22" s="1796"/>
      <c r="S22" s="1796"/>
      <c r="T22" s="1796"/>
      <c r="U22" s="1797"/>
    </row>
    <row r="23" spans="1:21" ht="16.5" hidden="1" customHeight="1">
      <c r="A23" s="1614"/>
      <c r="B23" s="1615"/>
      <c r="C23" s="1613" t="s">
        <v>1008</v>
      </c>
      <c r="D23" s="1613"/>
      <c r="E23" s="1796"/>
      <c r="F23" s="1796"/>
      <c r="G23" s="1796"/>
      <c r="H23" s="1796"/>
      <c r="I23" s="1796"/>
      <c r="J23" s="1796"/>
      <c r="K23" s="1796"/>
      <c r="L23" s="1796"/>
      <c r="M23" s="1796"/>
      <c r="N23" s="1796"/>
      <c r="O23" s="1796"/>
      <c r="P23" s="1796"/>
      <c r="Q23" s="1796"/>
      <c r="R23" s="1796"/>
      <c r="S23" s="1796"/>
      <c r="T23" s="1796"/>
      <c r="U23" s="1797"/>
    </row>
    <row r="24" spans="1:21" ht="16.5" hidden="1" customHeight="1">
      <c r="A24" s="1614"/>
      <c r="B24" s="1615"/>
      <c r="C24" s="1612" t="s">
        <v>961</v>
      </c>
      <c r="D24" s="835" t="s">
        <v>962</v>
      </c>
      <c r="E24" s="1796"/>
      <c r="F24" s="1796"/>
      <c r="G24" s="1796"/>
      <c r="H24" s="1796"/>
      <c r="I24" s="1796"/>
      <c r="J24" s="1796"/>
      <c r="K24" s="1796"/>
      <c r="L24" s="1796"/>
      <c r="M24" s="1796"/>
      <c r="N24" s="1796"/>
      <c r="O24" s="1796"/>
      <c r="P24" s="1796"/>
      <c r="Q24" s="1796"/>
      <c r="R24" s="1796"/>
      <c r="S24" s="1796"/>
      <c r="T24" s="1796"/>
      <c r="U24" s="1797"/>
    </row>
    <row r="25" spans="1:21" ht="16.5" hidden="1" customHeight="1">
      <c r="A25" s="1614"/>
      <c r="B25" s="1615"/>
      <c r="C25" s="1612"/>
      <c r="D25" s="835" t="s">
        <v>963</v>
      </c>
      <c r="E25" s="1796"/>
      <c r="F25" s="1796"/>
      <c r="G25" s="1796"/>
      <c r="H25" s="1796"/>
      <c r="I25" s="1796"/>
      <c r="J25" s="1796"/>
      <c r="K25" s="1796"/>
      <c r="L25" s="1796"/>
      <c r="M25" s="1796"/>
      <c r="N25" s="1796"/>
      <c r="O25" s="1796"/>
      <c r="P25" s="1796"/>
      <c r="Q25" s="1796"/>
      <c r="R25" s="1796"/>
      <c r="S25" s="1796"/>
      <c r="T25" s="1796"/>
      <c r="U25" s="1797"/>
    </row>
    <row r="26" spans="1:21" ht="16.5" hidden="1" customHeight="1">
      <c r="A26" s="1614"/>
      <c r="B26" s="1615"/>
      <c r="C26" s="1612"/>
      <c r="D26" s="835" t="s">
        <v>365</v>
      </c>
      <c r="E26" s="1796"/>
      <c r="F26" s="1796"/>
      <c r="G26" s="1796"/>
      <c r="H26" s="1796"/>
      <c r="I26" s="1796"/>
      <c r="J26" s="1796"/>
      <c r="K26" s="1796"/>
      <c r="L26" s="1796"/>
      <c r="M26" s="1796"/>
      <c r="N26" s="1796"/>
      <c r="O26" s="1796"/>
      <c r="P26" s="1796"/>
      <c r="Q26" s="1796"/>
      <c r="R26" s="1796"/>
      <c r="S26" s="1796"/>
      <c r="T26" s="1796"/>
      <c r="U26" s="1797"/>
    </row>
    <row r="27" spans="1:21" ht="16.5" customHeight="1">
      <c r="A27" s="1614"/>
      <c r="B27" s="1615" t="s">
        <v>1009</v>
      </c>
      <c r="C27" s="1616" t="s">
        <v>1010</v>
      </c>
      <c r="D27" s="1616"/>
      <c r="E27" s="1796">
        <f>SUM(E28:E39)</f>
        <v>0</v>
      </c>
      <c r="F27" s="1796">
        <f t="shared" ref="F27:T27" si="1">SUM(F28:F39)</f>
        <v>0</v>
      </c>
      <c r="G27" s="1796">
        <f t="shared" si="1"/>
        <v>0</v>
      </c>
      <c r="H27" s="1796">
        <f t="shared" si="1"/>
        <v>0</v>
      </c>
      <c r="I27" s="1796">
        <f t="shared" si="1"/>
        <v>0</v>
      </c>
      <c r="J27" s="1796">
        <f t="shared" si="1"/>
        <v>0</v>
      </c>
      <c r="K27" s="1796">
        <f t="shared" si="1"/>
        <v>0</v>
      </c>
      <c r="L27" s="1796">
        <f t="shared" si="1"/>
        <v>0</v>
      </c>
      <c r="M27" s="1796">
        <f t="shared" si="1"/>
        <v>0</v>
      </c>
      <c r="N27" s="1796">
        <f t="shared" si="1"/>
        <v>0</v>
      </c>
      <c r="O27" s="1796">
        <f t="shared" si="1"/>
        <v>0</v>
      </c>
      <c r="P27" s="1796">
        <f t="shared" si="1"/>
        <v>0</v>
      </c>
      <c r="Q27" s="1796">
        <f t="shared" si="1"/>
        <v>0</v>
      </c>
      <c r="R27" s="1796">
        <f t="shared" si="1"/>
        <v>0</v>
      </c>
      <c r="S27" s="1796">
        <f t="shared" si="1"/>
        <v>0</v>
      </c>
      <c r="T27" s="1796">
        <f t="shared" si="1"/>
        <v>0</v>
      </c>
      <c r="U27" s="1797">
        <f>SUM(U28:U39)</f>
        <v>0</v>
      </c>
    </row>
    <row r="28" spans="1:21" ht="16.5" customHeight="1">
      <c r="A28" s="1614"/>
      <c r="B28" s="1615"/>
      <c r="C28" s="1616" t="s">
        <v>928</v>
      </c>
      <c r="D28" s="1616"/>
      <c r="E28" s="1796">
        <v>0</v>
      </c>
      <c r="F28" s="1796">
        <v>0</v>
      </c>
      <c r="G28" s="1796">
        <v>0</v>
      </c>
      <c r="H28" s="1796">
        <v>0</v>
      </c>
      <c r="I28" s="1796">
        <v>0</v>
      </c>
      <c r="J28" s="1796">
        <v>0</v>
      </c>
      <c r="K28" s="1796">
        <v>0</v>
      </c>
      <c r="L28" s="1796">
        <v>0</v>
      </c>
      <c r="M28" s="1796">
        <v>0</v>
      </c>
      <c r="N28" s="1796">
        <v>0</v>
      </c>
      <c r="O28" s="1796">
        <v>0</v>
      </c>
      <c r="P28" s="1796">
        <v>0</v>
      </c>
      <c r="Q28" s="1796">
        <v>0</v>
      </c>
      <c r="R28" s="1796">
        <v>0</v>
      </c>
      <c r="S28" s="1796">
        <v>0</v>
      </c>
      <c r="T28" s="1796">
        <v>0</v>
      </c>
      <c r="U28" s="1797">
        <v>0</v>
      </c>
    </row>
    <row r="29" spans="1:21" ht="16.5" customHeight="1">
      <c r="A29" s="1614"/>
      <c r="B29" s="1615"/>
      <c r="C29" s="1616" t="s">
        <v>929</v>
      </c>
      <c r="D29" s="1616"/>
      <c r="E29" s="1796">
        <v>0</v>
      </c>
      <c r="F29" s="1796">
        <v>0</v>
      </c>
      <c r="G29" s="1796">
        <v>0</v>
      </c>
      <c r="H29" s="1796">
        <v>0</v>
      </c>
      <c r="I29" s="1796">
        <v>0</v>
      </c>
      <c r="J29" s="1796">
        <v>0</v>
      </c>
      <c r="K29" s="1796">
        <v>0</v>
      </c>
      <c r="L29" s="1796">
        <v>0</v>
      </c>
      <c r="M29" s="1796">
        <v>0</v>
      </c>
      <c r="N29" s="1796">
        <v>0</v>
      </c>
      <c r="O29" s="1796">
        <v>0</v>
      </c>
      <c r="P29" s="1796">
        <v>0</v>
      </c>
      <c r="Q29" s="1796">
        <v>0</v>
      </c>
      <c r="R29" s="1796">
        <v>0</v>
      </c>
      <c r="S29" s="1796">
        <v>0</v>
      </c>
      <c r="T29" s="1796">
        <v>0</v>
      </c>
      <c r="U29" s="1797">
        <v>0</v>
      </c>
    </row>
    <row r="30" spans="1:21" ht="16.5" customHeight="1">
      <c r="A30" s="1614"/>
      <c r="B30" s="1615"/>
      <c r="C30" s="1616" t="s">
        <v>930</v>
      </c>
      <c r="D30" s="1616"/>
      <c r="E30" s="1796">
        <v>0</v>
      </c>
      <c r="F30" s="1796">
        <v>0</v>
      </c>
      <c r="G30" s="1796">
        <v>0</v>
      </c>
      <c r="H30" s="1796">
        <v>0</v>
      </c>
      <c r="I30" s="1796">
        <v>0</v>
      </c>
      <c r="J30" s="1796">
        <v>0</v>
      </c>
      <c r="K30" s="1796">
        <v>0</v>
      </c>
      <c r="L30" s="1796">
        <v>0</v>
      </c>
      <c r="M30" s="1796">
        <v>0</v>
      </c>
      <c r="N30" s="1796">
        <v>0</v>
      </c>
      <c r="O30" s="1796">
        <v>0</v>
      </c>
      <c r="P30" s="1796">
        <v>0</v>
      </c>
      <c r="Q30" s="1796">
        <v>0</v>
      </c>
      <c r="R30" s="1796">
        <v>0</v>
      </c>
      <c r="S30" s="1796">
        <v>0</v>
      </c>
      <c r="T30" s="1796">
        <v>0</v>
      </c>
      <c r="U30" s="1797">
        <v>0</v>
      </c>
    </row>
    <row r="31" spans="1:21" ht="16.5" customHeight="1">
      <c r="A31" s="1614"/>
      <c r="B31" s="1615"/>
      <c r="C31" s="1618" t="s">
        <v>931</v>
      </c>
      <c r="D31" s="1618"/>
      <c r="E31" s="1796">
        <v>0</v>
      </c>
      <c r="F31" s="1796">
        <v>0</v>
      </c>
      <c r="G31" s="1796">
        <v>0</v>
      </c>
      <c r="H31" s="1796">
        <v>0</v>
      </c>
      <c r="I31" s="1796">
        <v>0</v>
      </c>
      <c r="J31" s="1796">
        <v>0</v>
      </c>
      <c r="K31" s="1796">
        <v>0</v>
      </c>
      <c r="L31" s="1796">
        <v>0</v>
      </c>
      <c r="M31" s="1796">
        <v>0</v>
      </c>
      <c r="N31" s="1796">
        <v>0</v>
      </c>
      <c r="O31" s="1796">
        <v>0</v>
      </c>
      <c r="P31" s="1796">
        <v>0</v>
      </c>
      <c r="Q31" s="1796">
        <v>0</v>
      </c>
      <c r="R31" s="1796">
        <v>0</v>
      </c>
      <c r="S31" s="1796">
        <v>0</v>
      </c>
      <c r="T31" s="1796">
        <v>0</v>
      </c>
      <c r="U31" s="1797">
        <v>0</v>
      </c>
    </row>
    <row r="32" spans="1:21" ht="16.5" customHeight="1">
      <c r="A32" s="1614"/>
      <c r="B32" s="1615"/>
      <c r="C32" s="1616" t="s">
        <v>932</v>
      </c>
      <c r="D32" s="1616"/>
      <c r="E32" s="1796">
        <v>0</v>
      </c>
      <c r="F32" s="1796">
        <v>0</v>
      </c>
      <c r="G32" s="1796">
        <v>0</v>
      </c>
      <c r="H32" s="1796">
        <v>0</v>
      </c>
      <c r="I32" s="1796">
        <v>0</v>
      </c>
      <c r="J32" s="1796">
        <v>0</v>
      </c>
      <c r="K32" s="1796">
        <v>0</v>
      </c>
      <c r="L32" s="1796">
        <v>0</v>
      </c>
      <c r="M32" s="1796">
        <v>0</v>
      </c>
      <c r="N32" s="1796">
        <v>0</v>
      </c>
      <c r="O32" s="1796">
        <v>0</v>
      </c>
      <c r="P32" s="1796">
        <v>0</v>
      </c>
      <c r="Q32" s="1796">
        <v>0</v>
      </c>
      <c r="R32" s="1796">
        <v>0</v>
      </c>
      <c r="S32" s="1796">
        <v>0</v>
      </c>
      <c r="T32" s="1796">
        <v>0</v>
      </c>
      <c r="U32" s="1797">
        <v>0</v>
      </c>
    </row>
    <row r="33" spans="1:21" ht="16.5" customHeight="1">
      <c r="A33" s="1614"/>
      <c r="B33" s="1615"/>
      <c r="C33" s="1616" t="s">
        <v>933</v>
      </c>
      <c r="D33" s="1616"/>
      <c r="E33" s="1796">
        <v>0</v>
      </c>
      <c r="F33" s="1796">
        <v>0</v>
      </c>
      <c r="G33" s="1796">
        <v>0</v>
      </c>
      <c r="H33" s="1796">
        <v>0</v>
      </c>
      <c r="I33" s="1796">
        <v>0</v>
      </c>
      <c r="J33" s="1796">
        <v>0</v>
      </c>
      <c r="K33" s="1796">
        <v>0</v>
      </c>
      <c r="L33" s="1796">
        <v>0</v>
      </c>
      <c r="M33" s="1796">
        <v>0</v>
      </c>
      <c r="N33" s="1796">
        <v>0</v>
      </c>
      <c r="O33" s="1796">
        <v>0</v>
      </c>
      <c r="P33" s="1796">
        <v>0</v>
      </c>
      <c r="Q33" s="1796">
        <v>0</v>
      </c>
      <c r="R33" s="1796">
        <v>0</v>
      </c>
      <c r="S33" s="1796">
        <v>0</v>
      </c>
      <c r="T33" s="1796">
        <v>0</v>
      </c>
      <c r="U33" s="1797">
        <v>0</v>
      </c>
    </row>
    <row r="34" spans="1:21" ht="16.5" customHeight="1">
      <c r="A34" s="1614"/>
      <c r="B34" s="1615"/>
      <c r="C34" s="1616" t="s">
        <v>934</v>
      </c>
      <c r="D34" s="1616"/>
      <c r="E34" s="1796">
        <v>0</v>
      </c>
      <c r="F34" s="1796">
        <v>0</v>
      </c>
      <c r="G34" s="1796">
        <v>0</v>
      </c>
      <c r="H34" s="1796">
        <v>0</v>
      </c>
      <c r="I34" s="1796">
        <v>0</v>
      </c>
      <c r="J34" s="1796">
        <v>0</v>
      </c>
      <c r="K34" s="1796">
        <v>0</v>
      </c>
      <c r="L34" s="1796">
        <v>0</v>
      </c>
      <c r="M34" s="1796">
        <v>0</v>
      </c>
      <c r="N34" s="1796">
        <v>0</v>
      </c>
      <c r="O34" s="1796">
        <v>0</v>
      </c>
      <c r="P34" s="1796">
        <v>0</v>
      </c>
      <c r="Q34" s="1796">
        <v>0</v>
      </c>
      <c r="R34" s="1796">
        <v>0</v>
      </c>
      <c r="S34" s="1796">
        <v>0</v>
      </c>
      <c r="T34" s="1796">
        <v>0</v>
      </c>
      <c r="U34" s="1797">
        <v>0</v>
      </c>
    </row>
    <row r="35" spans="1:21" ht="16.5" customHeight="1">
      <c r="A35" s="1614"/>
      <c r="B35" s="1615"/>
      <c r="C35" s="1616" t="s">
        <v>935</v>
      </c>
      <c r="D35" s="1616"/>
      <c r="E35" s="1796">
        <v>0</v>
      </c>
      <c r="F35" s="1796">
        <v>0</v>
      </c>
      <c r="G35" s="1796">
        <v>0</v>
      </c>
      <c r="H35" s="1796">
        <v>0</v>
      </c>
      <c r="I35" s="1796">
        <v>0</v>
      </c>
      <c r="J35" s="1796">
        <v>0</v>
      </c>
      <c r="K35" s="1796">
        <v>0</v>
      </c>
      <c r="L35" s="1796">
        <v>0</v>
      </c>
      <c r="M35" s="1796">
        <v>0</v>
      </c>
      <c r="N35" s="1796">
        <v>0</v>
      </c>
      <c r="O35" s="1796">
        <v>0</v>
      </c>
      <c r="P35" s="1796">
        <v>0</v>
      </c>
      <c r="Q35" s="1796">
        <v>0</v>
      </c>
      <c r="R35" s="1796">
        <v>0</v>
      </c>
      <c r="S35" s="1796">
        <v>0</v>
      </c>
      <c r="T35" s="1796">
        <v>0</v>
      </c>
      <c r="U35" s="1797">
        <v>0</v>
      </c>
    </row>
    <row r="36" spans="1:21" ht="16.5" customHeight="1">
      <c r="A36" s="1614"/>
      <c r="B36" s="1615"/>
      <c r="C36" s="1616" t="s">
        <v>936</v>
      </c>
      <c r="D36" s="1616"/>
      <c r="E36" s="1796">
        <v>0</v>
      </c>
      <c r="F36" s="1796">
        <v>0</v>
      </c>
      <c r="G36" s="1796">
        <v>0</v>
      </c>
      <c r="H36" s="1796">
        <v>0</v>
      </c>
      <c r="I36" s="1796">
        <v>0</v>
      </c>
      <c r="J36" s="1796">
        <v>0</v>
      </c>
      <c r="K36" s="1796">
        <v>0</v>
      </c>
      <c r="L36" s="1796">
        <v>0</v>
      </c>
      <c r="M36" s="1796">
        <v>0</v>
      </c>
      <c r="N36" s="1796">
        <v>0</v>
      </c>
      <c r="O36" s="1796">
        <v>0</v>
      </c>
      <c r="P36" s="1796">
        <v>0</v>
      </c>
      <c r="Q36" s="1796">
        <v>0</v>
      </c>
      <c r="R36" s="1796">
        <v>0</v>
      </c>
      <c r="S36" s="1796">
        <v>0</v>
      </c>
      <c r="T36" s="1796">
        <v>0</v>
      </c>
      <c r="U36" s="1797">
        <v>0</v>
      </c>
    </row>
    <row r="37" spans="1:21" ht="16.5" customHeight="1">
      <c r="A37" s="1614"/>
      <c r="B37" s="1615"/>
      <c r="C37" s="1616" t="s">
        <v>937</v>
      </c>
      <c r="D37" s="1616"/>
      <c r="E37" s="1796">
        <v>0</v>
      </c>
      <c r="F37" s="1796">
        <v>0</v>
      </c>
      <c r="G37" s="1796">
        <v>0</v>
      </c>
      <c r="H37" s="1796">
        <v>0</v>
      </c>
      <c r="I37" s="1796">
        <v>0</v>
      </c>
      <c r="J37" s="1796">
        <v>0</v>
      </c>
      <c r="K37" s="1796">
        <v>0</v>
      </c>
      <c r="L37" s="1796">
        <v>0</v>
      </c>
      <c r="M37" s="1796">
        <v>0</v>
      </c>
      <c r="N37" s="1796">
        <v>0</v>
      </c>
      <c r="O37" s="1796">
        <v>0</v>
      </c>
      <c r="P37" s="1796">
        <v>0</v>
      </c>
      <c r="Q37" s="1796">
        <v>0</v>
      </c>
      <c r="R37" s="1796">
        <v>0</v>
      </c>
      <c r="S37" s="1796">
        <v>0</v>
      </c>
      <c r="T37" s="1796">
        <v>0</v>
      </c>
      <c r="U37" s="1797">
        <v>0</v>
      </c>
    </row>
    <row r="38" spans="1:21" ht="16.5" customHeight="1">
      <c r="A38" s="1614"/>
      <c r="B38" s="1615"/>
      <c r="C38" s="1616" t="s">
        <v>938</v>
      </c>
      <c r="D38" s="1616"/>
      <c r="E38" s="1796">
        <v>0</v>
      </c>
      <c r="F38" s="1796">
        <v>0</v>
      </c>
      <c r="G38" s="1796">
        <v>0</v>
      </c>
      <c r="H38" s="1796">
        <v>0</v>
      </c>
      <c r="I38" s="1796">
        <v>0</v>
      </c>
      <c r="J38" s="1796">
        <v>0</v>
      </c>
      <c r="K38" s="1796">
        <v>0</v>
      </c>
      <c r="L38" s="1796">
        <v>0</v>
      </c>
      <c r="M38" s="1796">
        <v>0</v>
      </c>
      <c r="N38" s="1796">
        <v>0</v>
      </c>
      <c r="O38" s="1796">
        <v>0</v>
      </c>
      <c r="P38" s="1796">
        <v>0</v>
      </c>
      <c r="Q38" s="1796">
        <v>0</v>
      </c>
      <c r="R38" s="1796">
        <v>0</v>
      </c>
      <c r="S38" s="1796">
        <v>0</v>
      </c>
      <c r="T38" s="1796">
        <v>0</v>
      </c>
      <c r="U38" s="1797">
        <v>0</v>
      </c>
    </row>
    <row r="39" spans="1:21" ht="16.5" customHeight="1">
      <c r="A39" s="1614"/>
      <c r="B39" s="1615"/>
      <c r="C39" s="1616" t="s">
        <v>365</v>
      </c>
      <c r="D39" s="1616"/>
      <c r="E39" s="1796">
        <v>0</v>
      </c>
      <c r="F39" s="1796">
        <v>0</v>
      </c>
      <c r="G39" s="1796">
        <v>0</v>
      </c>
      <c r="H39" s="1796">
        <v>0</v>
      </c>
      <c r="I39" s="1796">
        <v>0</v>
      </c>
      <c r="J39" s="1796">
        <v>0</v>
      </c>
      <c r="K39" s="1796">
        <v>0</v>
      </c>
      <c r="L39" s="1796">
        <v>0</v>
      </c>
      <c r="M39" s="1796">
        <v>0</v>
      </c>
      <c r="N39" s="1796">
        <v>0</v>
      </c>
      <c r="O39" s="1796">
        <v>0</v>
      </c>
      <c r="P39" s="1796">
        <v>0</v>
      </c>
      <c r="Q39" s="1796">
        <v>0</v>
      </c>
      <c r="R39" s="1796">
        <v>0</v>
      </c>
      <c r="S39" s="1796">
        <v>0</v>
      </c>
      <c r="T39" s="1796">
        <v>0</v>
      </c>
      <c r="U39" s="1797">
        <v>0</v>
      </c>
    </row>
    <row r="40" spans="1:21" ht="5.0999999999999996" customHeight="1">
      <c r="A40" s="836"/>
      <c r="B40" s="837"/>
      <c r="C40" s="838"/>
      <c r="D40" s="838"/>
      <c r="E40" s="838"/>
      <c r="F40" s="838"/>
      <c r="G40" s="838"/>
      <c r="H40" s="838"/>
      <c r="I40" s="838"/>
      <c r="J40" s="838"/>
      <c r="K40" s="838"/>
      <c r="L40" s="838"/>
      <c r="M40" s="838"/>
      <c r="N40" s="838"/>
      <c r="O40" s="838"/>
      <c r="P40" s="838"/>
      <c r="Q40" s="838"/>
      <c r="R40" s="838"/>
      <c r="S40" s="838"/>
      <c r="T40" s="838"/>
      <c r="U40" s="838"/>
    </row>
    <row r="41" spans="1:21" ht="5.0999999999999996" customHeight="1">
      <c r="A41" s="836"/>
      <c r="B41" s="839"/>
      <c r="C41" s="838"/>
      <c r="D41" s="838"/>
      <c r="E41" s="838"/>
      <c r="F41" s="838"/>
      <c r="G41" s="838"/>
      <c r="H41" s="838"/>
      <c r="I41" s="838"/>
      <c r="J41" s="838"/>
      <c r="K41" s="838"/>
      <c r="L41" s="838"/>
      <c r="M41" s="838"/>
      <c r="N41" s="838"/>
      <c r="O41" s="838"/>
      <c r="P41" s="838"/>
      <c r="Q41" s="838"/>
      <c r="R41" s="838"/>
      <c r="S41" s="838"/>
      <c r="T41" s="838"/>
      <c r="U41" s="838"/>
    </row>
    <row r="42" spans="1:21" ht="16.5" customHeight="1">
      <c r="A42" s="1608" t="s">
        <v>276</v>
      </c>
      <c r="B42" s="1608"/>
      <c r="C42" s="775"/>
      <c r="D42" s="776"/>
      <c r="E42" s="825"/>
      <c r="G42" s="827"/>
      <c r="H42" s="827"/>
      <c r="I42" s="827"/>
      <c r="J42" s="827"/>
      <c r="K42" s="827"/>
      <c r="L42" s="827"/>
      <c r="M42" s="827"/>
      <c r="N42" s="827"/>
      <c r="O42" s="827"/>
      <c r="P42" s="827"/>
      <c r="Q42" s="827"/>
      <c r="R42" s="1561" t="s">
        <v>344</v>
      </c>
      <c r="S42" s="1561"/>
      <c r="T42" s="1561" t="s">
        <v>1307</v>
      </c>
      <c r="U42" s="1561"/>
    </row>
    <row r="43" spans="1:21" ht="18" customHeight="1">
      <c r="A43" s="1608" t="s">
        <v>844</v>
      </c>
      <c r="B43" s="1608"/>
      <c r="C43" s="828" t="s">
        <v>914</v>
      </c>
      <c r="D43" s="828"/>
      <c r="E43" s="840"/>
      <c r="F43" s="827"/>
      <c r="G43" s="827"/>
      <c r="H43" s="827"/>
      <c r="I43" s="827"/>
      <c r="J43" s="827"/>
      <c r="K43" s="827"/>
      <c r="L43" s="827"/>
      <c r="M43" s="827"/>
      <c r="N43" s="827"/>
      <c r="O43" s="827"/>
      <c r="P43" s="827"/>
      <c r="Q43" s="827"/>
      <c r="R43" s="1561" t="s">
        <v>846</v>
      </c>
      <c r="S43" s="1561"/>
      <c r="T43" s="1562" t="s">
        <v>983</v>
      </c>
      <c r="U43" s="1562"/>
    </row>
    <row r="44" spans="1:21" ht="24.9" customHeight="1">
      <c r="A44" s="1619" t="s">
        <v>1321</v>
      </c>
      <c r="B44" s="1619"/>
      <c r="C44" s="1619"/>
      <c r="D44" s="1619"/>
      <c r="E44" s="1619"/>
      <c r="F44" s="1619"/>
      <c r="G44" s="1619"/>
      <c r="H44" s="1619"/>
      <c r="I44" s="1619"/>
      <c r="J44" s="1619"/>
      <c r="K44" s="1619"/>
      <c r="L44" s="1619"/>
      <c r="M44" s="1619"/>
      <c r="N44" s="1619"/>
      <c r="O44" s="1619"/>
      <c r="P44" s="1619"/>
      <c r="Q44" s="1619"/>
      <c r="R44" s="1619"/>
      <c r="S44" s="1619"/>
      <c r="T44" s="1619"/>
      <c r="U44" s="1619"/>
    </row>
    <row r="45" spans="1:21" ht="20.100000000000001" customHeight="1">
      <c r="B45" s="830"/>
      <c r="C45" s="830"/>
      <c r="D45" s="830"/>
      <c r="E45" s="1610" t="s">
        <v>1309</v>
      </c>
      <c r="F45" s="1610"/>
      <c r="G45" s="1610"/>
      <c r="H45" s="1610"/>
      <c r="I45" s="1610"/>
      <c r="J45" s="1610"/>
      <c r="K45" s="1610"/>
      <c r="L45" s="1610"/>
      <c r="M45" s="1610"/>
      <c r="N45" s="1610"/>
      <c r="O45" s="1610"/>
      <c r="P45" s="1610"/>
      <c r="Q45" s="1610"/>
      <c r="R45" s="1610"/>
      <c r="S45" s="1610"/>
      <c r="T45" s="830"/>
      <c r="U45" s="831" t="s">
        <v>916</v>
      </c>
    </row>
    <row r="46" spans="1:21" ht="20.100000000000001" customHeight="1">
      <c r="A46" s="1611" t="s">
        <v>984</v>
      </c>
      <c r="B46" s="1611"/>
      <c r="C46" s="1611"/>
      <c r="D46" s="1611"/>
      <c r="E46" s="1612" t="s">
        <v>985</v>
      </c>
      <c r="F46" s="1612"/>
      <c r="G46" s="1612" t="s">
        <v>986</v>
      </c>
      <c r="H46" s="1612"/>
      <c r="I46" s="1612"/>
      <c r="J46" s="1612"/>
      <c r="K46" s="1612"/>
      <c r="L46" s="1612"/>
      <c r="M46" s="1612"/>
      <c r="N46" s="1612"/>
      <c r="O46" s="1620" t="s">
        <v>987</v>
      </c>
      <c r="P46" s="1620"/>
      <c r="Q46" s="1620"/>
      <c r="R46" s="1620"/>
      <c r="S46" s="1620"/>
      <c r="T46" s="1620"/>
      <c r="U46" s="1620"/>
    </row>
    <row r="47" spans="1:21" ht="30" customHeight="1">
      <c r="A47" s="1611"/>
      <c r="B47" s="1611"/>
      <c r="C47" s="1611"/>
      <c r="D47" s="1611"/>
      <c r="E47" s="832" t="s">
        <v>988</v>
      </c>
      <c r="F47" s="832" t="s">
        <v>989</v>
      </c>
      <c r="G47" s="832" t="s">
        <v>990</v>
      </c>
      <c r="H47" s="834" t="s">
        <v>991</v>
      </c>
      <c r="I47" s="832" t="s">
        <v>992</v>
      </c>
      <c r="J47" s="832" t="s">
        <v>993</v>
      </c>
      <c r="K47" s="832" t="s">
        <v>994</v>
      </c>
      <c r="L47" s="834" t="s">
        <v>995</v>
      </c>
      <c r="M47" s="832" t="s">
        <v>996</v>
      </c>
      <c r="N47" s="832" t="s">
        <v>365</v>
      </c>
      <c r="O47" s="832" t="s">
        <v>997</v>
      </c>
      <c r="P47" s="834" t="s">
        <v>998</v>
      </c>
      <c r="Q47" s="834" t="s">
        <v>999</v>
      </c>
      <c r="R47" s="832" t="s">
        <v>1000</v>
      </c>
      <c r="S47" s="832" t="s">
        <v>1001</v>
      </c>
      <c r="T47" s="832" t="s">
        <v>1002</v>
      </c>
      <c r="U47" s="841" t="s">
        <v>1003</v>
      </c>
    </row>
    <row r="48" spans="1:21" ht="16.5" customHeight="1">
      <c r="A48" s="1614" t="s">
        <v>705</v>
      </c>
      <c r="B48" s="1615" t="s">
        <v>1004</v>
      </c>
      <c r="C48" s="1616" t="s">
        <v>1005</v>
      </c>
      <c r="D48" s="1616"/>
      <c r="E48" s="1796">
        <f>SUM(E49:E60)</f>
        <v>0</v>
      </c>
      <c r="F48" s="1796">
        <f t="shared" ref="F48" si="2">SUM(F49:F60)</f>
        <v>0</v>
      </c>
      <c r="G48" s="1796">
        <f t="shared" ref="G48" si="3">SUM(G49:G60)</f>
        <v>0</v>
      </c>
      <c r="H48" s="1796">
        <f t="shared" ref="H48" si="4">SUM(H49:H60)</f>
        <v>0</v>
      </c>
      <c r="I48" s="1796">
        <f t="shared" ref="I48" si="5">SUM(I49:I60)</f>
        <v>0</v>
      </c>
      <c r="J48" s="1796">
        <f t="shared" ref="J48" si="6">SUM(J49:J60)</f>
        <v>0</v>
      </c>
      <c r="K48" s="1796">
        <f t="shared" ref="K48" si="7">SUM(K49:K60)</f>
        <v>0</v>
      </c>
      <c r="L48" s="1796">
        <f t="shared" ref="L48" si="8">SUM(L49:L60)</f>
        <v>0</v>
      </c>
      <c r="M48" s="1796">
        <f t="shared" ref="M48" si="9">SUM(M49:M60)</f>
        <v>0</v>
      </c>
      <c r="N48" s="1796">
        <f t="shared" ref="N48" si="10">SUM(N49:N60)</f>
        <v>0</v>
      </c>
      <c r="O48" s="1796">
        <f t="shared" ref="O48" si="11">SUM(O49:O60)</f>
        <v>0</v>
      </c>
      <c r="P48" s="1796">
        <f t="shared" ref="P48" si="12">SUM(P49:P60)</f>
        <v>0</v>
      </c>
      <c r="Q48" s="1796">
        <f t="shared" ref="Q48" si="13">SUM(Q49:Q60)</f>
        <v>0</v>
      </c>
      <c r="R48" s="1796">
        <f t="shared" ref="R48" si="14">SUM(R49:R60)</f>
        <v>0</v>
      </c>
      <c r="S48" s="1796">
        <f t="shared" ref="S48" si="15">SUM(S49:S60)</f>
        <v>0</v>
      </c>
      <c r="T48" s="1796">
        <f t="shared" ref="T48" si="16">SUM(T49:T60)</f>
        <v>0</v>
      </c>
      <c r="U48" s="1797">
        <f>SUM(U49:U60)</f>
        <v>0</v>
      </c>
    </row>
    <row r="49" spans="1:21" ht="16.5" customHeight="1">
      <c r="A49" s="1614"/>
      <c r="B49" s="1615"/>
      <c r="C49" s="1616" t="s">
        <v>917</v>
      </c>
      <c r="D49" s="1616"/>
      <c r="E49" s="1796">
        <v>0</v>
      </c>
      <c r="F49" s="1796">
        <v>0</v>
      </c>
      <c r="G49" s="1796">
        <v>0</v>
      </c>
      <c r="H49" s="1796">
        <v>0</v>
      </c>
      <c r="I49" s="1796">
        <v>0</v>
      </c>
      <c r="J49" s="1796">
        <v>0</v>
      </c>
      <c r="K49" s="1796">
        <v>0</v>
      </c>
      <c r="L49" s="1796">
        <v>0</v>
      </c>
      <c r="M49" s="1796">
        <v>0</v>
      </c>
      <c r="N49" s="1796">
        <v>0</v>
      </c>
      <c r="O49" s="1796">
        <v>0</v>
      </c>
      <c r="P49" s="1796">
        <v>0</v>
      </c>
      <c r="Q49" s="1796">
        <v>0</v>
      </c>
      <c r="R49" s="1796">
        <v>0</v>
      </c>
      <c r="S49" s="1796">
        <v>0</v>
      </c>
      <c r="T49" s="1796">
        <v>0</v>
      </c>
      <c r="U49" s="1797">
        <v>0</v>
      </c>
    </row>
    <row r="50" spans="1:21" ht="16.5" customHeight="1">
      <c r="A50" s="1614"/>
      <c r="B50" s="1615"/>
      <c r="C50" s="1616" t="s">
        <v>918</v>
      </c>
      <c r="D50" s="1616"/>
      <c r="E50" s="1796">
        <v>0</v>
      </c>
      <c r="F50" s="1796">
        <v>0</v>
      </c>
      <c r="G50" s="1796">
        <v>0</v>
      </c>
      <c r="H50" s="1796">
        <v>0</v>
      </c>
      <c r="I50" s="1796">
        <v>0</v>
      </c>
      <c r="J50" s="1796">
        <v>0</v>
      </c>
      <c r="K50" s="1796">
        <v>0</v>
      </c>
      <c r="L50" s="1796">
        <v>0</v>
      </c>
      <c r="M50" s="1796">
        <v>0</v>
      </c>
      <c r="N50" s="1796">
        <v>0</v>
      </c>
      <c r="O50" s="1796">
        <v>0</v>
      </c>
      <c r="P50" s="1796">
        <v>0</v>
      </c>
      <c r="Q50" s="1796">
        <v>0</v>
      </c>
      <c r="R50" s="1796">
        <v>0</v>
      </c>
      <c r="S50" s="1796">
        <v>0</v>
      </c>
      <c r="T50" s="1796">
        <v>0</v>
      </c>
      <c r="U50" s="1797">
        <v>0</v>
      </c>
    </row>
    <row r="51" spans="1:21" ht="16.5" customHeight="1">
      <c r="A51" s="1614"/>
      <c r="B51" s="1615"/>
      <c r="C51" s="1616" t="s">
        <v>919</v>
      </c>
      <c r="D51" s="1616"/>
      <c r="E51" s="1796">
        <v>0</v>
      </c>
      <c r="F51" s="1796">
        <v>0</v>
      </c>
      <c r="G51" s="1796">
        <v>0</v>
      </c>
      <c r="H51" s="1796">
        <v>0</v>
      </c>
      <c r="I51" s="1796">
        <v>0</v>
      </c>
      <c r="J51" s="1796">
        <v>0</v>
      </c>
      <c r="K51" s="1796">
        <v>0</v>
      </c>
      <c r="L51" s="1796">
        <v>0</v>
      </c>
      <c r="M51" s="1796">
        <v>0</v>
      </c>
      <c r="N51" s="1796">
        <v>0</v>
      </c>
      <c r="O51" s="1796">
        <v>0</v>
      </c>
      <c r="P51" s="1796">
        <v>0</v>
      </c>
      <c r="Q51" s="1796">
        <v>0</v>
      </c>
      <c r="R51" s="1796">
        <v>0</v>
      </c>
      <c r="S51" s="1796">
        <v>0</v>
      </c>
      <c r="T51" s="1796">
        <v>0</v>
      </c>
      <c r="U51" s="1797">
        <v>0</v>
      </c>
    </row>
    <row r="52" spans="1:21" ht="16.5" customHeight="1">
      <c r="A52" s="1614"/>
      <c r="B52" s="1615"/>
      <c r="C52" s="1616" t="s">
        <v>920</v>
      </c>
      <c r="D52" s="1616"/>
      <c r="E52" s="1796">
        <v>0</v>
      </c>
      <c r="F52" s="1796">
        <v>0</v>
      </c>
      <c r="G52" s="1796">
        <v>0</v>
      </c>
      <c r="H52" s="1796">
        <v>0</v>
      </c>
      <c r="I52" s="1796">
        <v>0</v>
      </c>
      <c r="J52" s="1796">
        <v>0</v>
      </c>
      <c r="K52" s="1796">
        <v>0</v>
      </c>
      <c r="L52" s="1796">
        <v>0</v>
      </c>
      <c r="M52" s="1796">
        <v>0</v>
      </c>
      <c r="N52" s="1796">
        <v>0</v>
      </c>
      <c r="O52" s="1796">
        <v>0</v>
      </c>
      <c r="P52" s="1796">
        <v>0</v>
      </c>
      <c r="Q52" s="1796">
        <v>0</v>
      </c>
      <c r="R52" s="1796">
        <v>0</v>
      </c>
      <c r="S52" s="1796">
        <v>0</v>
      </c>
      <c r="T52" s="1796">
        <v>0</v>
      </c>
      <c r="U52" s="1797">
        <v>0</v>
      </c>
    </row>
    <row r="53" spans="1:21" ht="16.5" customHeight="1">
      <c r="A53" s="1614"/>
      <c r="B53" s="1615"/>
      <c r="C53" s="1616" t="s">
        <v>921</v>
      </c>
      <c r="D53" s="1616"/>
      <c r="E53" s="1796">
        <v>0</v>
      </c>
      <c r="F53" s="1796">
        <v>0</v>
      </c>
      <c r="G53" s="1796">
        <v>0</v>
      </c>
      <c r="H53" s="1796">
        <v>0</v>
      </c>
      <c r="I53" s="1796">
        <v>0</v>
      </c>
      <c r="J53" s="1796">
        <v>0</v>
      </c>
      <c r="K53" s="1796">
        <v>0</v>
      </c>
      <c r="L53" s="1796">
        <v>0</v>
      </c>
      <c r="M53" s="1796">
        <v>0</v>
      </c>
      <c r="N53" s="1796">
        <v>0</v>
      </c>
      <c r="O53" s="1796">
        <v>0</v>
      </c>
      <c r="P53" s="1796">
        <v>0</v>
      </c>
      <c r="Q53" s="1796">
        <v>0</v>
      </c>
      <c r="R53" s="1796">
        <v>0</v>
      </c>
      <c r="S53" s="1796">
        <v>0</v>
      </c>
      <c r="T53" s="1796">
        <v>0</v>
      </c>
      <c r="U53" s="1797">
        <v>0</v>
      </c>
    </row>
    <row r="54" spans="1:21" ht="16.5" customHeight="1">
      <c r="A54" s="1614"/>
      <c r="B54" s="1615"/>
      <c r="C54" s="1616" t="s">
        <v>922</v>
      </c>
      <c r="D54" s="1616"/>
      <c r="E54" s="1796">
        <v>0</v>
      </c>
      <c r="F54" s="1796">
        <v>0</v>
      </c>
      <c r="G54" s="1796">
        <v>0</v>
      </c>
      <c r="H54" s="1796">
        <v>0</v>
      </c>
      <c r="I54" s="1796">
        <v>0</v>
      </c>
      <c r="J54" s="1796">
        <v>0</v>
      </c>
      <c r="K54" s="1796">
        <v>0</v>
      </c>
      <c r="L54" s="1796">
        <v>0</v>
      </c>
      <c r="M54" s="1796">
        <v>0</v>
      </c>
      <c r="N54" s="1796">
        <v>0</v>
      </c>
      <c r="O54" s="1796">
        <v>0</v>
      </c>
      <c r="P54" s="1796">
        <v>0</v>
      </c>
      <c r="Q54" s="1796">
        <v>0</v>
      </c>
      <c r="R54" s="1796">
        <v>0</v>
      </c>
      <c r="S54" s="1796">
        <v>0</v>
      </c>
      <c r="T54" s="1796">
        <v>0</v>
      </c>
      <c r="U54" s="1797">
        <v>0</v>
      </c>
    </row>
    <row r="55" spans="1:21" ht="16.5" customHeight="1">
      <c r="A55" s="1614"/>
      <c r="B55" s="1615"/>
      <c r="C55" s="1616" t="s">
        <v>923</v>
      </c>
      <c r="D55" s="1616"/>
      <c r="E55" s="1796">
        <v>0</v>
      </c>
      <c r="F55" s="1796">
        <v>0</v>
      </c>
      <c r="G55" s="1796">
        <v>0</v>
      </c>
      <c r="H55" s="1796">
        <v>0</v>
      </c>
      <c r="I55" s="1796">
        <v>0</v>
      </c>
      <c r="J55" s="1796">
        <v>0</v>
      </c>
      <c r="K55" s="1796">
        <v>0</v>
      </c>
      <c r="L55" s="1796">
        <v>0</v>
      </c>
      <c r="M55" s="1796">
        <v>0</v>
      </c>
      <c r="N55" s="1796">
        <v>0</v>
      </c>
      <c r="O55" s="1796">
        <v>0</v>
      </c>
      <c r="P55" s="1796">
        <v>0</v>
      </c>
      <c r="Q55" s="1796">
        <v>0</v>
      </c>
      <c r="R55" s="1796">
        <v>0</v>
      </c>
      <c r="S55" s="1796">
        <v>0</v>
      </c>
      <c r="T55" s="1796">
        <v>0</v>
      </c>
      <c r="U55" s="1797">
        <v>0</v>
      </c>
    </row>
    <row r="56" spans="1:21" ht="16.5" customHeight="1">
      <c r="A56" s="1614"/>
      <c r="B56" s="1615"/>
      <c r="C56" s="1616" t="s">
        <v>924</v>
      </c>
      <c r="D56" s="1616"/>
      <c r="E56" s="1796">
        <v>0</v>
      </c>
      <c r="F56" s="1796">
        <v>0</v>
      </c>
      <c r="G56" s="1796">
        <v>0</v>
      </c>
      <c r="H56" s="1796">
        <v>0</v>
      </c>
      <c r="I56" s="1796">
        <v>0</v>
      </c>
      <c r="J56" s="1796">
        <v>0</v>
      </c>
      <c r="K56" s="1796">
        <v>0</v>
      </c>
      <c r="L56" s="1796">
        <v>0</v>
      </c>
      <c r="M56" s="1796">
        <v>0</v>
      </c>
      <c r="N56" s="1796">
        <v>0</v>
      </c>
      <c r="O56" s="1796">
        <v>0</v>
      </c>
      <c r="P56" s="1796">
        <v>0</v>
      </c>
      <c r="Q56" s="1796">
        <v>0</v>
      </c>
      <c r="R56" s="1796">
        <v>0</v>
      </c>
      <c r="S56" s="1796">
        <v>0</v>
      </c>
      <c r="T56" s="1796">
        <v>0</v>
      </c>
      <c r="U56" s="1797">
        <v>0</v>
      </c>
    </row>
    <row r="57" spans="1:21" ht="16.5" customHeight="1">
      <c r="A57" s="1614"/>
      <c r="B57" s="1615"/>
      <c r="C57" s="1616" t="s">
        <v>925</v>
      </c>
      <c r="D57" s="1616"/>
      <c r="E57" s="1796">
        <v>0</v>
      </c>
      <c r="F57" s="1796">
        <v>0</v>
      </c>
      <c r="G57" s="1796">
        <v>0</v>
      </c>
      <c r="H57" s="1796">
        <v>0</v>
      </c>
      <c r="I57" s="1796">
        <v>0</v>
      </c>
      <c r="J57" s="1796">
        <v>0</v>
      </c>
      <c r="K57" s="1796">
        <v>0</v>
      </c>
      <c r="L57" s="1796">
        <v>0</v>
      </c>
      <c r="M57" s="1796">
        <v>0</v>
      </c>
      <c r="N57" s="1796">
        <v>0</v>
      </c>
      <c r="O57" s="1796">
        <v>0</v>
      </c>
      <c r="P57" s="1796">
        <v>0</v>
      </c>
      <c r="Q57" s="1796">
        <v>0</v>
      </c>
      <c r="R57" s="1796">
        <v>0</v>
      </c>
      <c r="S57" s="1796">
        <v>0</v>
      </c>
      <c r="T57" s="1796">
        <v>0</v>
      </c>
      <c r="U57" s="1797">
        <v>0</v>
      </c>
    </row>
    <row r="58" spans="1:21" ht="16.5" customHeight="1">
      <c r="A58" s="1614"/>
      <c r="B58" s="1615"/>
      <c r="C58" s="1616" t="s">
        <v>926</v>
      </c>
      <c r="D58" s="1616"/>
      <c r="E58" s="1796">
        <v>0</v>
      </c>
      <c r="F58" s="1796">
        <v>0</v>
      </c>
      <c r="G58" s="1796">
        <v>0</v>
      </c>
      <c r="H58" s="1796">
        <v>0</v>
      </c>
      <c r="I58" s="1796">
        <v>0</v>
      </c>
      <c r="J58" s="1796">
        <v>0</v>
      </c>
      <c r="K58" s="1796">
        <v>0</v>
      </c>
      <c r="L58" s="1796">
        <v>0</v>
      </c>
      <c r="M58" s="1796">
        <v>0</v>
      </c>
      <c r="N58" s="1796">
        <v>0</v>
      </c>
      <c r="O58" s="1796">
        <v>0</v>
      </c>
      <c r="P58" s="1796">
        <v>0</v>
      </c>
      <c r="Q58" s="1796">
        <v>0</v>
      </c>
      <c r="R58" s="1796">
        <v>0</v>
      </c>
      <c r="S58" s="1796">
        <v>0</v>
      </c>
      <c r="T58" s="1796">
        <v>0</v>
      </c>
      <c r="U58" s="1797">
        <v>0</v>
      </c>
    </row>
    <row r="59" spans="1:21" ht="16.5" customHeight="1">
      <c r="A59" s="1614"/>
      <c r="B59" s="1615"/>
      <c r="C59" s="1616" t="s">
        <v>927</v>
      </c>
      <c r="D59" s="1616"/>
      <c r="E59" s="1796">
        <v>0</v>
      </c>
      <c r="F59" s="1796">
        <v>0</v>
      </c>
      <c r="G59" s="1796">
        <v>0</v>
      </c>
      <c r="H59" s="1796">
        <v>0</v>
      </c>
      <c r="I59" s="1796">
        <v>0</v>
      </c>
      <c r="J59" s="1796">
        <v>0</v>
      </c>
      <c r="K59" s="1796">
        <v>0</v>
      </c>
      <c r="L59" s="1796">
        <v>0</v>
      </c>
      <c r="M59" s="1796">
        <v>0</v>
      </c>
      <c r="N59" s="1796">
        <v>0</v>
      </c>
      <c r="O59" s="1796">
        <v>0</v>
      </c>
      <c r="P59" s="1796">
        <v>0</v>
      </c>
      <c r="Q59" s="1796">
        <v>0</v>
      </c>
      <c r="R59" s="1796">
        <v>0</v>
      </c>
      <c r="S59" s="1796">
        <v>0</v>
      </c>
      <c r="T59" s="1796">
        <v>0</v>
      </c>
      <c r="U59" s="1797">
        <v>0</v>
      </c>
    </row>
    <row r="60" spans="1:21" ht="16.5" customHeight="1">
      <c r="A60" s="1614"/>
      <c r="B60" s="1615"/>
      <c r="C60" s="1616" t="s">
        <v>365</v>
      </c>
      <c r="D60" s="1616"/>
      <c r="E60" s="1796">
        <v>0</v>
      </c>
      <c r="F60" s="1796">
        <v>0</v>
      </c>
      <c r="G60" s="1796">
        <v>0</v>
      </c>
      <c r="H60" s="1796">
        <v>0</v>
      </c>
      <c r="I60" s="1796">
        <v>0</v>
      </c>
      <c r="J60" s="1796">
        <v>0</v>
      </c>
      <c r="K60" s="1796">
        <v>0</v>
      </c>
      <c r="L60" s="1796">
        <v>0</v>
      </c>
      <c r="M60" s="1796">
        <v>0</v>
      </c>
      <c r="N60" s="1796">
        <v>0</v>
      </c>
      <c r="O60" s="1796">
        <v>0</v>
      </c>
      <c r="P60" s="1796">
        <v>0</v>
      </c>
      <c r="Q60" s="1796">
        <v>0</v>
      </c>
      <c r="R60" s="1796">
        <v>0</v>
      </c>
      <c r="S60" s="1796">
        <v>0</v>
      </c>
      <c r="T60" s="1796">
        <v>0</v>
      </c>
      <c r="U60" s="1797">
        <v>0</v>
      </c>
    </row>
    <row r="61" spans="1:21" ht="16.5" hidden="1" customHeight="1">
      <c r="A61" s="1614"/>
      <c r="B61" s="1615"/>
      <c r="C61" s="1613" t="s">
        <v>1006</v>
      </c>
      <c r="D61" s="1613"/>
      <c r="E61" s="1796"/>
      <c r="F61" s="1796"/>
      <c r="G61" s="1796"/>
      <c r="H61" s="1796"/>
      <c r="I61" s="1796"/>
      <c r="J61" s="1796"/>
      <c r="K61" s="1796"/>
      <c r="L61" s="1796"/>
      <c r="M61" s="1796"/>
      <c r="N61" s="1796"/>
      <c r="O61" s="1796"/>
      <c r="P61" s="1796"/>
      <c r="Q61" s="1796"/>
      <c r="R61" s="1796"/>
      <c r="S61" s="1796"/>
      <c r="T61" s="1796"/>
      <c r="U61" s="1797"/>
    </row>
    <row r="62" spans="1:21" ht="16.5" hidden="1" customHeight="1">
      <c r="A62" s="1614"/>
      <c r="B62" s="1615"/>
      <c r="C62" s="1617" t="s">
        <v>958</v>
      </c>
      <c r="D62" s="1617"/>
      <c r="E62" s="1796"/>
      <c r="F62" s="1796"/>
      <c r="G62" s="1796"/>
      <c r="H62" s="1796"/>
      <c r="I62" s="1796"/>
      <c r="J62" s="1796"/>
      <c r="K62" s="1796"/>
      <c r="L62" s="1796"/>
      <c r="M62" s="1796"/>
      <c r="N62" s="1796"/>
      <c r="O62" s="1796"/>
      <c r="P62" s="1796"/>
      <c r="Q62" s="1796"/>
      <c r="R62" s="1796"/>
      <c r="S62" s="1796"/>
      <c r="T62" s="1796"/>
      <c r="U62" s="1797"/>
    </row>
    <row r="63" spans="1:21" ht="16.5" hidden="1" customHeight="1">
      <c r="A63" s="1614"/>
      <c r="B63" s="1615"/>
      <c r="C63" s="1613" t="s">
        <v>1007</v>
      </c>
      <c r="D63" s="1613"/>
      <c r="E63" s="1796"/>
      <c r="F63" s="1796"/>
      <c r="G63" s="1796"/>
      <c r="H63" s="1796"/>
      <c r="I63" s="1796"/>
      <c r="J63" s="1796"/>
      <c r="K63" s="1796"/>
      <c r="L63" s="1796"/>
      <c r="M63" s="1796"/>
      <c r="N63" s="1796"/>
      <c r="O63" s="1796"/>
      <c r="P63" s="1796"/>
      <c r="Q63" s="1796"/>
      <c r="R63" s="1796"/>
      <c r="S63" s="1796"/>
      <c r="T63" s="1796"/>
      <c r="U63" s="1797"/>
    </row>
    <row r="64" spans="1:21" ht="16.5" hidden="1" customHeight="1">
      <c r="A64" s="1614"/>
      <c r="B64" s="1615"/>
      <c r="C64" s="1613" t="s">
        <v>1008</v>
      </c>
      <c r="D64" s="1613"/>
      <c r="E64" s="1796"/>
      <c r="F64" s="1796"/>
      <c r="G64" s="1796"/>
      <c r="H64" s="1796"/>
      <c r="I64" s="1796"/>
      <c r="J64" s="1796"/>
      <c r="K64" s="1796"/>
      <c r="L64" s="1796"/>
      <c r="M64" s="1796"/>
      <c r="N64" s="1796"/>
      <c r="O64" s="1796"/>
      <c r="P64" s="1796"/>
      <c r="Q64" s="1796"/>
      <c r="R64" s="1796"/>
      <c r="S64" s="1796"/>
      <c r="T64" s="1796"/>
      <c r="U64" s="1797"/>
    </row>
    <row r="65" spans="1:21" ht="16.5" hidden="1" customHeight="1">
      <c r="A65" s="1614"/>
      <c r="B65" s="1615"/>
      <c r="C65" s="1612" t="s">
        <v>961</v>
      </c>
      <c r="D65" s="835" t="s">
        <v>962</v>
      </c>
      <c r="E65" s="1796"/>
      <c r="F65" s="1796"/>
      <c r="G65" s="1796"/>
      <c r="H65" s="1796"/>
      <c r="I65" s="1796"/>
      <c r="J65" s="1796"/>
      <c r="K65" s="1796"/>
      <c r="L65" s="1796"/>
      <c r="M65" s="1796"/>
      <c r="N65" s="1796"/>
      <c r="O65" s="1796"/>
      <c r="P65" s="1796"/>
      <c r="Q65" s="1796"/>
      <c r="R65" s="1796"/>
      <c r="S65" s="1796"/>
      <c r="T65" s="1796"/>
      <c r="U65" s="1797"/>
    </row>
    <row r="66" spans="1:21" ht="16.5" hidden="1" customHeight="1">
      <c r="A66" s="1614"/>
      <c r="B66" s="1615"/>
      <c r="C66" s="1612"/>
      <c r="D66" s="835" t="s">
        <v>963</v>
      </c>
      <c r="E66" s="1796"/>
      <c r="F66" s="1796"/>
      <c r="G66" s="1796"/>
      <c r="H66" s="1796"/>
      <c r="I66" s="1796"/>
      <c r="J66" s="1796"/>
      <c r="K66" s="1796"/>
      <c r="L66" s="1796"/>
      <c r="M66" s="1796"/>
      <c r="N66" s="1796"/>
      <c r="O66" s="1796"/>
      <c r="P66" s="1796"/>
      <c r="Q66" s="1796"/>
      <c r="R66" s="1796"/>
      <c r="S66" s="1796"/>
      <c r="T66" s="1796"/>
      <c r="U66" s="1797"/>
    </row>
    <row r="67" spans="1:21" ht="16.5" hidden="1" customHeight="1">
      <c r="A67" s="1614"/>
      <c r="B67" s="1615"/>
      <c r="C67" s="1612"/>
      <c r="D67" s="835" t="s">
        <v>365</v>
      </c>
      <c r="E67" s="1796"/>
      <c r="F67" s="1796"/>
      <c r="G67" s="1796"/>
      <c r="H67" s="1796"/>
      <c r="I67" s="1796"/>
      <c r="J67" s="1796"/>
      <c r="K67" s="1796"/>
      <c r="L67" s="1796"/>
      <c r="M67" s="1796"/>
      <c r="N67" s="1796"/>
      <c r="O67" s="1796"/>
      <c r="P67" s="1796"/>
      <c r="Q67" s="1796"/>
      <c r="R67" s="1796"/>
      <c r="S67" s="1796"/>
      <c r="T67" s="1796"/>
      <c r="U67" s="1797"/>
    </row>
    <row r="68" spans="1:21" ht="16.5" customHeight="1">
      <c r="A68" s="1614"/>
      <c r="B68" s="1615" t="s">
        <v>1009</v>
      </c>
      <c r="C68" s="1616" t="s">
        <v>1010</v>
      </c>
      <c r="D68" s="1616"/>
      <c r="E68" s="1796">
        <f>SUM(E69:E80)</f>
        <v>0</v>
      </c>
      <c r="F68" s="1796">
        <f t="shared" ref="F68" si="17">SUM(F69:F80)</f>
        <v>0</v>
      </c>
      <c r="G68" s="1796">
        <f t="shared" ref="G68" si="18">SUM(G69:G80)</f>
        <v>0</v>
      </c>
      <c r="H68" s="1796">
        <f t="shared" ref="H68" si="19">SUM(H69:H80)</f>
        <v>0</v>
      </c>
      <c r="I68" s="1796">
        <f t="shared" ref="I68" si="20">SUM(I69:I80)</f>
        <v>0</v>
      </c>
      <c r="J68" s="1796">
        <f t="shared" ref="J68" si="21">SUM(J69:J80)</f>
        <v>0</v>
      </c>
      <c r="K68" s="1796">
        <f t="shared" ref="K68" si="22">SUM(K69:K80)</f>
        <v>0</v>
      </c>
      <c r="L68" s="1796">
        <f t="shared" ref="L68" si="23">SUM(L69:L80)</f>
        <v>0</v>
      </c>
      <c r="M68" s="1796">
        <f t="shared" ref="M68" si="24">SUM(M69:M80)</f>
        <v>0</v>
      </c>
      <c r="N68" s="1796">
        <f t="shared" ref="N68" si="25">SUM(N69:N80)</f>
        <v>0</v>
      </c>
      <c r="O68" s="1796">
        <f t="shared" ref="O68" si="26">SUM(O69:O80)</f>
        <v>0</v>
      </c>
      <c r="P68" s="1796">
        <f t="shared" ref="P68" si="27">SUM(P69:P80)</f>
        <v>0</v>
      </c>
      <c r="Q68" s="1796">
        <f t="shared" ref="Q68" si="28">SUM(Q69:Q80)</f>
        <v>0</v>
      </c>
      <c r="R68" s="1796">
        <f t="shared" ref="R68" si="29">SUM(R69:R80)</f>
        <v>0</v>
      </c>
      <c r="S68" s="1796">
        <f t="shared" ref="S68" si="30">SUM(S69:S80)</f>
        <v>0</v>
      </c>
      <c r="T68" s="1796">
        <f t="shared" ref="T68" si="31">SUM(T69:T80)</f>
        <v>0</v>
      </c>
      <c r="U68" s="1797">
        <f>SUM(U69:U80)</f>
        <v>0</v>
      </c>
    </row>
    <row r="69" spans="1:21" ht="16.5" customHeight="1">
      <c r="A69" s="1614"/>
      <c r="B69" s="1615"/>
      <c r="C69" s="1616" t="s">
        <v>928</v>
      </c>
      <c r="D69" s="1616"/>
      <c r="E69" s="1796">
        <v>0</v>
      </c>
      <c r="F69" s="1796">
        <v>0</v>
      </c>
      <c r="G69" s="1796">
        <v>0</v>
      </c>
      <c r="H69" s="1796">
        <v>0</v>
      </c>
      <c r="I69" s="1796">
        <v>0</v>
      </c>
      <c r="J69" s="1796">
        <v>0</v>
      </c>
      <c r="K69" s="1796">
        <v>0</v>
      </c>
      <c r="L69" s="1796">
        <v>0</v>
      </c>
      <c r="M69" s="1796">
        <v>0</v>
      </c>
      <c r="N69" s="1796">
        <v>0</v>
      </c>
      <c r="O69" s="1796">
        <v>0</v>
      </c>
      <c r="P69" s="1796">
        <v>0</v>
      </c>
      <c r="Q69" s="1796">
        <v>0</v>
      </c>
      <c r="R69" s="1796">
        <v>0</v>
      </c>
      <c r="S69" s="1796">
        <v>0</v>
      </c>
      <c r="T69" s="1796">
        <v>0</v>
      </c>
      <c r="U69" s="1797">
        <v>0</v>
      </c>
    </row>
    <row r="70" spans="1:21" ht="16.5" customHeight="1">
      <c r="A70" s="1614"/>
      <c r="B70" s="1615"/>
      <c r="C70" s="1616" t="s">
        <v>929</v>
      </c>
      <c r="D70" s="1616"/>
      <c r="E70" s="1796">
        <v>0</v>
      </c>
      <c r="F70" s="1796">
        <v>0</v>
      </c>
      <c r="G70" s="1796">
        <v>0</v>
      </c>
      <c r="H70" s="1796">
        <v>0</v>
      </c>
      <c r="I70" s="1796">
        <v>0</v>
      </c>
      <c r="J70" s="1796">
        <v>0</v>
      </c>
      <c r="K70" s="1796">
        <v>0</v>
      </c>
      <c r="L70" s="1796">
        <v>0</v>
      </c>
      <c r="M70" s="1796">
        <v>0</v>
      </c>
      <c r="N70" s="1796">
        <v>0</v>
      </c>
      <c r="O70" s="1796">
        <v>0</v>
      </c>
      <c r="P70" s="1796">
        <v>0</v>
      </c>
      <c r="Q70" s="1796">
        <v>0</v>
      </c>
      <c r="R70" s="1796">
        <v>0</v>
      </c>
      <c r="S70" s="1796">
        <v>0</v>
      </c>
      <c r="T70" s="1796">
        <v>0</v>
      </c>
      <c r="U70" s="1797">
        <v>0</v>
      </c>
    </row>
    <row r="71" spans="1:21" ht="16.5" customHeight="1">
      <c r="A71" s="1614"/>
      <c r="B71" s="1615"/>
      <c r="C71" s="1616" t="s">
        <v>930</v>
      </c>
      <c r="D71" s="1616"/>
      <c r="E71" s="1796">
        <v>0</v>
      </c>
      <c r="F71" s="1796">
        <v>0</v>
      </c>
      <c r="G71" s="1796">
        <v>0</v>
      </c>
      <c r="H71" s="1796">
        <v>0</v>
      </c>
      <c r="I71" s="1796">
        <v>0</v>
      </c>
      <c r="J71" s="1796">
        <v>0</v>
      </c>
      <c r="K71" s="1796">
        <v>0</v>
      </c>
      <c r="L71" s="1796">
        <v>0</v>
      </c>
      <c r="M71" s="1796">
        <v>0</v>
      </c>
      <c r="N71" s="1796">
        <v>0</v>
      </c>
      <c r="O71" s="1796">
        <v>0</v>
      </c>
      <c r="P71" s="1796">
        <v>0</v>
      </c>
      <c r="Q71" s="1796">
        <v>0</v>
      </c>
      <c r="R71" s="1796">
        <v>0</v>
      </c>
      <c r="S71" s="1796">
        <v>0</v>
      </c>
      <c r="T71" s="1796">
        <v>0</v>
      </c>
      <c r="U71" s="1797">
        <v>0</v>
      </c>
    </row>
    <row r="72" spans="1:21" ht="16.5" customHeight="1">
      <c r="A72" s="1614"/>
      <c r="B72" s="1615"/>
      <c r="C72" s="1618" t="s">
        <v>931</v>
      </c>
      <c r="D72" s="1618"/>
      <c r="E72" s="1796">
        <v>0</v>
      </c>
      <c r="F72" s="1796">
        <v>0</v>
      </c>
      <c r="G72" s="1796">
        <v>0</v>
      </c>
      <c r="H72" s="1796">
        <v>0</v>
      </c>
      <c r="I72" s="1796">
        <v>0</v>
      </c>
      <c r="J72" s="1796">
        <v>0</v>
      </c>
      <c r="K72" s="1796">
        <v>0</v>
      </c>
      <c r="L72" s="1796">
        <v>0</v>
      </c>
      <c r="M72" s="1796">
        <v>0</v>
      </c>
      <c r="N72" s="1796">
        <v>0</v>
      </c>
      <c r="O72" s="1796">
        <v>0</v>
      </c>
      <c r="P72" s="1796">
        <v>0</v>
      </c>
      <c r="Q72" s="1796">
        <v>0</v>
      </c>
      <c r="R72" s="1796">
        <v>0</v>
      </c>
      <c r="S72" s="1796">
        <v>0</v>
      </c>
      <c r="T72" s="1796">
        <v>0</v>
      </c>
      <c r="U72" s="1797">
        <v>0</v>
      </c>
    </row>
    <row r="73" spans="1:21" ht="16.5" customHeight="1">
      <c r="A73" s="1614"/>
      <c r="B73" s="1615"/>
      <c r="C73" s="1616" t="s">
        <v>932</v>
      </c>
      <c r="D73" s="1616"/>
      <c r="E73" s="1796">
        <v>0</v>
      </c>
      <c r="F73" s="1796">
        <v>0</v>
      </c>
      <c r="G73" s="1796">
        <v>0</v>
      </c>
      <c r="H73" s="1796">
        <v>0</v>
      </c>
      <c r="I73" s="1796">
        <v>0</v>
      </c>
      <c r="J73" s="1796">
        <v>0</v>
      </c>
      <c r="K73" s="1796">
        <v>0</v>
      </c>
      <c r="L73" s="1796">
        <v>0</v>
      </c>
      <c r="M73" s="1796">
        <v>0</v>
      </c>
      <c r="N73" s="1796">
        <v>0</v>
      </c>
      <c r="O73" s="1796">
        <v>0</v>
      </c>
      <c r="P73" s="1796">
        <v>0</v>
      </c>
      <c r="Q73" s="1796">
        <v>0</v>
      </c>
      <c r="R73" s="1796">
        <v>0</v>
      </c>
      <c r="S73" s="1796">
        <v>0</v>
      </c>
      <c r="T73" s="1796">
        <v>0</v>
      </c>
      <c r="U73" s="1797">
        <v>0</v>
      </c>
    </row>
    <row r="74" spans="1:21" ht="16.5" customHeight="1">
      <c r="A74" s="1614"/>
      <c r="B74" s="1615"/>
      <c r="C74" s="1616" t="s">
        <v>933</v>
      </c>
      <c r="D74" s="1616"/>
      <c r="E74" s="1796">
        <v>0</v>
      </c>
      <c r="F74" s="1796">
        <v>0</v>
      </c>
      <c r="G74" s="1796">
        <v>0</v>
      </c>
      <c r="H74" s="1796">
        <v>0</v>
      </c>
      <c r="I74" s="1796">
        <v>0</v>
      </c>
      <c r="J74" s="1796">
        <v>0</v>
      </c>
      <c r="K74" s="1796">
        <v>0</v>
      </c>
      <c r="L74" s="1796">
        <v>0</v>
      </c>
      <c r="M74" s="1796">
        <v>0</v>
      </c>
      <c r="N74" s="1796">
        <v>0</v>
      </c>
      <c r="O74" s="1796">
        <v>0</v>
      </c>
      <c r="P74" s="1796">
        <v>0</v>
      </c>
      <c r="Q74" s="1796">
        <v>0</v>
      </c>
      <c r="R74" s="1796">
        <v>0</v>
      </c>
      <c r="S74" s="1796">
        <v>0</v>
      </c>
      <c r="T74" s="1796">
        <v>0</v>
      </c>
      <c r="U74" s="1797">
        <v>0</v>
      </c>
    </row>
    <row r="75" spans="1:21" ht="16.5" customHeight="1">
      <c r="A75" s="1614"/>
      <c r="B75" s="1615"/>
      <c r="C75" s="1616" t="s">
        <v>934</v>
      </c>
      <c r="D75" s="1616"/>
      <c r="E75" s="1796">
        <v>0</v>
      </c>
      <c r="F75" s="1796">
        <v>0</v>
      </c>
      <c r="G75" s="1796">
        <v>0</v>
      </c>
      <c r="H75" s="1796">
        <v>0</v>
      </c>
      <c r="I75" s="1796">
        <v>0</v>
      </c>
      <c r="J75" s="1796">
        <v>0</v>
      </c>
      <c r="K75" s="1796">
        <v>0</v>
      </c>
      <c r="L75" s="1796">
        <v>0</v>
      </c>
      <c r="M75" s="1796">
        <v>0</v>
      </c>
      <c r="N75" s="1796">
        <v>0</v>
      </c>
      <c r="O75" s="1796">
        <v>0</v>
      </c>
      <c r="P75" s="1796">
        <v>0</v>
      </c>
      <c r="Q75" s="1796">
        <v>0</v>
      </c>
      <c r="R75" s="1796">
        <v>0</v>
      </c>
      <c r="S75" s="1796">
        <v>0</v>
      </c>
      <c r="T75" s="1796">
        <v>0</v>
      </c>
      <c r="U75" s="1797">
        <v>0</v>
      </c>
    </row>
    <row r="76" spans="1:21" ht="16.5" customHeight="1">
      <c r="A76" s="1614"/>
      <c r="B76" s="1615"/>
      <c r="C76" s="1616" t="s">
        <v>935</v>
      </c>
      <c r="D76" s="1616"/>
      <c r="E76" s="1796">
        <v>0</v>
      </c>
      <c r="F76" s="1796">
        <v>0</v>
      </c>
      <c r="G76" s="1796">
        <v>0</v>
      </c>
      <c r="H76" s="1796">
        <v>0</v>
      </c>
      <c r="I76" s="1796">
        <v>0</v>
      </c>
      <c r="J76" s="1796">
        <v>0</v>
      </c>
      <c r="K76" s="1796">
        <v>0</v>
      </c>
      <c r="L76" s="1796">
        <v>0</v>
      </c>
      <c r="M76" s="1796">
        <v>0</v>
      </c>
      <c r="N76" s="1796">
        <v>0</v>
      </c>
      <c r="O76" s="1796">
        <v>0</v>
      </c>
      <c r="P76" s="1796">
        <v>0</v>
      </c>
      <c r="Q76" s="1796">
        <v>0</v>
      </c>
      <c r="R76" s="1796">
        <v>0</v>
      </c>
      <c r="S76" s="1796">
        <v>0</v>
      </c>
      <c r="T76" s="1796">
        <v>0</v>
      </c>
      <c r="U76" s="1797">
        <v>0</v>
      </c>
    </row>
    <row r="77" spans="1:21" ht="16.5" customHeight="1">
      <c r="A77" s="1614"/>
      <c r="B77" s="1615"/>
      <c r="C77" s="1616" t="s">
        <v>936</v>
      </c>
      <c r="D77" s="1616"/>
      <c r="E77" s="1796">
        <v>0</v>
      </c>
      <c r="F77" s="1796">
        <v>0</v>
      </c>
      <c r="G77" s="1796">
        <v>0</v>
      </c>
      <c r="H77" s="1796">
        <v>0</v>
      </c>
      <c r="I77" s="1796">
        <v>0</v>
      </c>
      <c r="J77" s="1796">
        <v>0</v>
      </c>
      <c r="K77" s="1796">
        <v>0</v>
      </c>
      <c r="L77" s="1796">
        <v>0</v>
      </c>
      <c r="M77" s="1796">
        <v>0</v>
      </c>
      <c r="N77" s="1796">
        <v>0</v>
      </c>
      <c r="O77" s="1796">
        <v>0</v>
      </c>
      <c r="P77" s="1796">
        <v>0</v>
      </c>
      <c r="Q77" s="1796">
        <v>0</v>
      </c>
      <c r="R77" s="1796">
        <v>0</v>
      </c>
      <c r="S77" s="1796">
        <v>0</v>
      </c>
      <c r="T77" s="1796">
        <v>0</v>
      </c>
      <c r="U77" s="1797">
        <v>0</v>
      </c>
    </row>
    <row r="78" spans="1:21" ht="16.5" customHeight="1">
      <c r="A78" s="1614"/>
      <c r="B78" s="1615"/>
      <c r="C78" s="1616" t="s">
        <v>937</v>
      </c>
      <c r="D78" s="1616"/>
      <c r="E78" s="1796">
        <v>0</v>
      </c>
      <c r="F78" s="1796">
        <v>0</v>
      </c>
      <c r="G78" s="1796">
        <v>0</v>
      </c>
      <c r="H78" s="1796">
        <v>0</v>
      </c>
      <c r="I78" s="1796">
        <v>0</v>
      </c>
      <c r="J78" s="1796">
        <v>0</v>
      </c>
      <c r="K78" s="1796">
        <v>0</v>
      </c>
      <c r="L78" s="1796">
        <v>0</v>
      </c>
      <c r="M78" s="1796">
        <v>0</v>
      </c>
      <c r="N78" s="1796">
        <v>0</v>
      </c>
      <c r="O78" s="1796">
        <v>0</v>
      </c>
      <c r="P78" s="1796">
        <v>0</v>
      </c>
      <c r="Q78" s="1796">
        <v>0</v>
      </c>
      <c r="R78" s="1796">
        <v>0</v>
      </c>
      <c r="S78" s="1796">
        <v>0</v>
      </c>
      <c r="T78" s="1796">
        <v>0</v>
      </c>
      <c r="U78" s="1797">
        <v>0</v>
      </c>
    </row>
    <row r="79" spans="1:21" ht="16.5" customHeight="1">
      <c r="A79" s="1614"/>
      <c r="B79" s="1615"/>
      <c r="C79" s="1616" t="s">
        <v>938</v>
      </c>
      <c r="D79" s="1616"/>
      <c r="E79" s="1796">
        <v>0</v>
      </c>
      <c r="F79" s="1796">
        <v>0</v>
      </c>
      <c r="G79" s="1796">
        <v>0</v>
      </c>
      <c r="H79" s="1796">
        <v>0</v>
      </c>
      <c r="I79" s="1796">
        <v>0</v>
      </c>
      <c r="J79" s="1796">
        <v>0</v>
      </c>
      <c r="K79" s="1796">
        <v>0</v>
      </c>
      <c r="L79" s="1796">
        <v>0</v>
      </c>
      <c r="M79" s="1796">
        <v>0</v>
      </c>
      <c r="N79" s="1796">
        <v>0</v>
      </c>
      <c r="O79" s="1796">
        <v>0</v>
      </c>
      <c r="P79" s="1796">
        <v>0</v>
      </c>
      <c r="Q79" s="1796">
        <v>0</v>
      </c>
      <c r="R79" s="1796">
        <v>0</v>
      </c>
      <c r="S79" s="1796">
        <v>0</v>
      </c>
      <c r="T79" s="1796">
        <v>0</v>
      </c>
      <c r="U79" s="1797">
        <v>0</v>
      </c>
    </row>
    <row r="80" spans="1:21" ht="16.5" customHeight="1">
      <c r="A80" s="1614"/>
      <c r="B80" s="1615"/>
      <c r="C80" s="1616" t="s">
        <v>365</v>
      </c>
      <c r="D80" s="1616"/>
      <c r="E80" s="1796">
        <v>0</v>
      </c>
      <c r="F80" s="1796">
        <v>0</v>
      </c>
      <c r="G80" s="1796">
        <v>0</v>
      </c>
      <c r="H80" s="1796">
        <v>0</v>
      </c>
      <c r="I80" s="1796">
        <v>0</v>
      </c>
      <c r="J80" s="1796">
        <v>0</v>
      </c>
      <c r="K80" s="1796">
        <v>0</v>
      </c>
      <c r="L80" s="1796">
        <v>0</v>
      </c>
      <c r="M80" s="1796">
        <v>0</v>
      </c>
      <c r="N80" s="1796">
        <v>0</v>
      </c>
      <c r="O80" s="1796">
        <v>0</v>
      </c>
      <c r="P80" s="1796">
        <v>0</v>
      </c>
      <c r="Q80" s="1796">
        <v>0</v>
      </c>
      <c r="R80" s="1796">
        <v>0</v>
      </c>
      <c r="S80" s="1796">
        <v>0</v>
      </c>
      <c r="T80" s="1796">
        <v>0</v>
      </c>
      <c r="U80" s="1797">
        <v>0</v>
      </c>
    </row>
    <row r="81" spans="1:21" s="822" customFormat="1" ht="18" customHeight="1">
      <c r="A81" s="1599" t="s">
        <v>868</v>
      </c>
      <c r="B81" s="1599"/>
      <c r="C81" s="842"/>
      <c r="D81" s="842"/>
      <c r="E81" s="843"/>
      <c r="F81" s="844"/>
      <c r="G81" s="844"/>
      <c r="H81" s="843"/>
      <c r="I81" s="844"/>
      <c r="J81" s="844"/>
      <c r="K81" s="843"/>
      <c r="L81" s="845"/>
      <c r="M81" s="844"/>
      <c r="N81" s="846"/>
      <c r="O81" s="843"/>
      <c r="P81" s="843"/>
      <c r="Q81" s="843"/>
      <c r="R81" s="843"/>
      <c r="S81" s="843"/>
      <c r="T81" s="843"/>
      <c r="U81" s="843"/>
    </row>
    <row r="82" spans="1:21" s="822" customFormat="1" ht="16.5" customHeight="1">
      <c r="A82" s="847" t="s">
        <v>310</v>
      </c>
      <c r="B82" s="848"/>
      <c r="C82" s="848"/>
      <c r="D82" s="848"/>
      <c r="E82" s="849"/>
      <c r="F82" s="847" t="s">
        <v>311</v>
      </c>
      <c r="G82" s="848"/>
      <c r="I82" s="848" t="s">
        <v>385</v>
      </c>
      <c r="J82" s="849"/>
      <c r="K82" s="848"/>
      <c r="N82" s="713" t="s">
        <v>386</v>
      </c>
      <c r="O82" s="848"/>
      <c r="P82" s="849"/>
      <c r="R82" s="849"/>
      <c r="S82" s="679" t="s">
        <v>1290</v>
      </c>
      <c r="T82" s="849"/>
      <c r="U82" s="849"/>
    </row>
    <row r="83" spans="1:21" s="822" customFormat="1" ht="12" customHeight="1">
      <c r="A83" s="849"/>
      <c r="B83" s="849"/>
      <c r="C83" s="849"/>
      <c r="D83" s="849"/>
      <c r="E83" s="849"/>
      <c r="F83" s="849"/>
      <c r="G83" s="848"/>
      <c r="H83" s="849"/>
      <c r="I83" s="848" t="s">
        <v>314</v>
      </c>
      <c r="J83" s="849"/>
      <c r="K83" s="848"/>
      <c r="M83" s="849"/>
      <c r="N83" s="848"/>
      <c r="O83" s="848"/>
      <c r="P83" s="849"/>
      <c r="Q83" s="849"/>
      <c r="R83" s="849"/>
      <c r="S83" s="849"/>
      <c r="T83" s="849"/>
      <c r="U83" s="849"/>
    </row>
    <row r="84" spans="1:21" ht="16.5" customHeight="1">
      <c r="A84" s="1621" t="s">
        <v>870</v>
      </c>
      <c r="B84" s="1621"/>
      <c r="C84" s="1621"/>
      <c r="D84" s="1621"/>
      <c r="E84" s="1621"/>
      <c r="F84" s="1621"/>
      <c r="G84" s="1621"/>
      <c r="H84" s="1621"/>
      <c r="I84" s="1621"/>
      <c r="J84" s="1621"/>
      <c r="K84" s="1621"/>
      <c r="L84" s="1621"/>
      <c r="M84" s="1621"/>
      <c r="N84" s="1621"/>
      <c r="O84" s="1621"/>
      <c r="P84" s="1621"/>
      <c r="Q84" s="1621"/>
      <c r="R84" s="1621"/>
      <c r="S84" s="1621"/>
      <c r="T84" s="1621"/>
      <c r="U84" s="1621"/>
    </row>
    <row r="85" spans="1:21" s="850" customFormat="1" ht="15" customHeight="1">
      <c r="A85" s="1621" t="s">
        <v>913</v>
      </c>
      <c r="B85" s="1621"/>
      <c r="C85" s="1621"/>
      <c r="D85" s="1621"/>
      <c r="E85" s="1621"/>
      <c r="F85" s="1621"/>
      <c r="G85" s="1621"/>
      <c r="H85" s="1621"/>
      <c r="I85" s="1621"/>
      <c r="J85" s="1621"/>
      <c r="K85" s="1621"/>
      <c r="L85" s="1621"/>
      <c r="M85" s="1621"/>
      <c r="N85" s="1621"/>
      <c r="O85" s="1621"/>
      <c r="P85" s="1621"/>
      <c r="Q85" s="1621"/>
      <c r="R85" s="1621"/>
      <c r="S85" s="1621"/>
      <c r="T85" s="1621"/>
      <c r="U85" s="1621"/>
    </row>
    <row r="86" spans="1:21" s="850" customFormat="1" ht="15" customHeight="1">
      <c r="A86" s="1621" t="s">
        <v>940</v>
      </c>
      <c r="B86" s="1621"/>
      <c r="C86" s="1621"/>
      <c r="D86" s="1621"/>
      <c r="E86" s="1621"/>
      <c r="F86" s="1621"/>
      <c r="G86" s="1621"/>
      <c r="H86" s="1621"/>
      <c r="I86" s="1621"/>
      <c r="J86" s="1621"/>
      <c r="K86" s="1621"/>
      <c r="L86" s="1621"/>
      <c r="M86" s="1621"/>
      <c r="N86" s="1621"/>
      <c r="O86" s="1621"/>
      <c r="P86" s="1621"/>
      <c r="Q86" s="1621"/>
      <c r="R86" s="1621"/>
      <c r="S86" s="1621"/>
      <c r="T86" s="1621"/>
      <c r="U86" s="1621"/>
    </row>
    <row r="87" spans="1:21" ht="12" customHeight="1">
      <c r="A87" s="851"/>
      <c r="B87" s="851"/>
      <c r="C87" s="851"/>
      <c r="D87" s="851"/>
      <c r="E87" s="851"/>
      <c r="F87" s="851"/>
      <c r="G87" s="851"/>
      <c r="H87" s="851"/>
      <c r="I87" s="851"/>
      <c r="J87" s="851"/>
      <c r="K87" s="851"/>
      <c r="L87" s="851"/>
      <c r="M87" s="851"/>
      <c r="N87" s="851"/>
      <c r="O87" s="851"/>
      <c r="P87" s="851"/>
      <c r="Q87" s="851"/>
      <c r="R87" s="851"/>
      <c r="S87" s="851"/>
      <c r="T87" s="851"/>
      <c r="U87" s="851"/>
    </row>
  </sheetData>
  <mergeCells count="96">
    <mergeCell ref="A86:U86"/>
    <mergeCell ref="C73:D73"/>
    <mergeCell ref="C74:D74"/>
    <mergeCell ref="C75:D75"/>
    <mergeCell ref="C76:D76"/>
    <mergeCell ref="C77:D77"/>
    <mergeCell ref="C78:D78"/>
    <mergeCell ref="C79:D79"/>
    <mergeCell ref="C80:D80"/>
    <mergeCell ref="A81:B81"/>
    <mergeCell ref="A84:U84"/>
    <mergeCell ref="A85:U85"/>
    <mergeCell ref="C62:D62"/>
    <mergeCell ref="C63:D63"/>
    <mergeCell ref="C64:D64"/>
    <mergeCell ref="C65:C67"/>
    <mergeCell ref="B68:B80"/>
    <mergeCell ref="C68:D68"/>
    <mergeCell ref="C69:D69"/>
    <mergeCell ref="C70:D70"/>
    <mergeCell ref="C71:D71"/>
    <mergeCell ref="C72:D72"/>
    <mergeCell ref="C61:D61"/>
    <mergeCell ref="A48:A80"/>
    <mergeCell ref="B48:B67"/>
    <mergeCell ref="C48:D48"/>
    <mergeCell ref="C49:D49"/>
    <mergeCell ref="C50:D50"/>
    <mergeCell ref="C51:D51"/>
    <mergeCell ref="C52:D52"/>
    <mergeCell ref="C53:D53"/>
    <mergeCell ref="C54:D54"/>
    <mergeCell ref="C55:D55"/>
    <mergeCell ref="C56:D56"/>
    <mergeCell ref="C57:D57"/>
    <mergeCell ref="C58:D58"/>
    <mergeCell ref="C59:D59"/>
    <mergeCell ref="C60:D60"/>
    <mergeCell ref="A44:U44"/>
    <mergeCell ref="E45:S45"/>
    <mergeCell ref="A46:D47"/>
    <mergeCell ref="E46:F46"/>
    <mergeCell ref="G46:N46"/>
    <mergeCell ref="O46:U46"/>
    <mergeCell ref="A43:B43"/>
    <mergeCell ref="R43:S43"/>
    <mergeCell ref="T43:U43"/>
    <mergeCell ref="C32:D32"/>
    <mergeCell ref="C33:D33"/>
    <mergeCell ref="C34:D34"/>
    <mergeCell ref="C35:D35"/>
    <mergeCell ref="C36:D36"/>
    <mergeCell ref="C37:D37"/>
    <mergeCell ref="C38:D38"/>
    <mergeCell ref="C39:D39"/>
    <mergeCell ref="A42:B42"/>
    <mergeCell ref="R42:S42"/>
    <mergeCell ref="T42:U42"/>
    <mergeCell ref="C21:D21"/>
    <mergeCell ref="C22:D22"/>
    <mergeCell ref="C23:D23"/>
    <mergeCell ref="C24:C26"/>
    <mergeCell ref="B27:B39"/>
    <mergeCell ref="C27:D27"/>
    <mergeCell ref="C28:D28"/>
    <mergeCell ref="C29:D29"/>
    <mergeCell ref="C30:D30"/>
    <mergeCell ref="C31:D31"/>
    <mergeCell ref="C20:D20"/>
    <mergeCell ref="A7:A39"/>
    <mergeCell ref="B7:B26"/>
    <mergeCell ref="C7:D7"/>
    <mergeCell ref="C8:D8"/>
    <mergeCell ref="C9:D9"/>
    <mergeCell ref="C10:D10"/>
    <mergeCell ref="C11:D11"/>
    <mergeCell ref="C12:D12"/>
    <mergeCell ref="C13:D13"/>
    <mergeCell ref="C14:D14"/>
    <mergeCell ref="C15:D15"/>
    <mergeCell ref="C16:D16"/>
    <mergeCell ref="C17:D17"/>
    <mergeCell ref="C18:D18"/>
    <mergeCell ref="C19:D19"/>
    <mergeCell ref="A3:U3"/>
    <mergeCell ref="E4:S4"/>
    <mergeCell ref="A5:D6"/>
    <mergeCell ref="E5:F5"/>
    <mergeCell ref="G5:N5"/>
    <mergeCell ref="O5:U5"/>
    <mergeCell ref="A1:B1"/>
    <mergeCell ref="R1:S1"/>
    <mergeCell ref="T1:U1"/>
    <mergeCell ref="A2:B2"/>
    <mergeCell ref="R2:S2"/>
    <mergeCell ref="T2:U2"/>
  </mergeCells>
  <phoneticPr fontId="8" type="noConversion"/>
  <hyperlinks>
    <hyperlink ref="V1" location="預告統計資料發布時間表!A1" display="回發布時間表" xr:uid="{30A191D0-9731-4DEE-8C24-57336E088646}"/>
  </hyperlinks>
  <printOptions horizontalCentered="1" verticalCentered="1"/>
  <pageMargins left="0.82716535433070904" right="0.74803149606299213" top="1.082677165354331" bottom="0.88543307086614198" header="0.78740157480314998" footer="0.59015748031496096"/>
  <pageSetup paperSize="0" scale="68" fitToWidth="0" fitToHeight="0" pageOrder="overThenDown" orientation="landscape" horizontalDpi="0" verticalDpi="0" copies="0"/>
  <headerFooter alignWithMargins="0"/>
  <drawing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4A6BE7-25DA-445C-96FD-F1B857A24597}">
  <dimension ref="A1:Y53"/>
  <sheetViews>
    <sheetView topLeftCell="C1" workbookViewId="0">
      <selection activeCell="V1" sqref="V1:X1"/>
    </sheetView>
  </sheetViews>
  <sheetFormatPr defaultColWidth="7.77734375" defaultRowHeight="12" customHeight="1"/>
  <cols>
    <col min="1" max="1" width="10.6640625" style="854" customWidth="1"/>
    <col min="2" max="2" width="6.77734375" style="854" customWidth="1"/>
    <col min="3" max="5" width="7.77734375" style="854" customWidth="1"/>
    <col min="6" max="6" width="10.6640625" style="854" customWidth="1"/>
    <col min="7" max="12" width="9.88671875" style="854" customWidth="1"/>
    <col min="13" max="13" width="11.5546875" style="854" customWidth="1"/>
    <col min="14" max="14" width="9.88671875" style="854" customWidth="1"/>
    <col min="15" max="18" width="8.21875" style="854" customWidth="1"/>
    <col min="19" max="20" width="9.88671875" style="854" customWidth="1"/>
    <col min="21" max="24" width="8.21875" style="854" customWidth="1"/>
    <col min="25" max="258" width="7.77734375" style="854" customWidth="1"/>
    <col min="259" max="16384" width="7.77734375" style="854"/>
  </cols>
  <sheetData>
    <row r="1" spans="1:25" ht="16.5" customHeight="1">
      <c r="A1" s="677" t="s">
        <v>276</v>
      </c>
      <c r="B1" s="678"/>
      <c r="F1" s="855"/>
      <c r="G1" s="855"/>
      <c r="H1" s="855"/>
      <c r="I1" s="855"/>
      <c r="J1" s="855"/>
      <c r="K1" s="855"/>
      <c r="L1" s="855"/>
      <c r="M1" s="855"/>
      <c r="N1" s="855"/>
      <c r="O1" s="855"/>
      <c r="P1" s="855"/>
      <c r="Q1" s="855"/>
      <c r="R1" s="855"/>
      <c r="S1" s="855"/>
      <c r="T1" s="1561" t="s">
        <v>344</v>
      </c>
      <c r="U1" s="1561"/>
      <c r="V1" s="1623" t="s">
        <v>1287</v>
      </c>
      <c r="W1" s="1623"/>
      <c r="X1" s="1623"/>
      <c r="Y1" s="119" t="s">
        <v>9</v>
      </c>
    </row>
    <row r="2" spans="1:25" ht="16.5" customHeight="1">
      <c r="A2" s="856" t="s">
        <v>844</v>
      </c>
      <c r="B2" s="682" t="s">
        <v>1040</v>
      </c>
      <c r="C2" s="857"/>
      <c r="D2" s="855"/>
      <c r="E2" s="855"/>
      <c r="F2" s="855"/>
      <c r="G2" s="855"/>
      <c r="H2" s="855"/>
      <c r="I2" s="855"/>
      <c r="J2" s="855"/>
      <c r="K2" s="855"/>
      <c r="L2" s="855"/>
      <c r="M2" s="855"/>
      <c r="N2" s="855"/>
      <c r="O2" s="855"/>
      <c r="P2" s="855"/>
      <c r="Q2" s="855"/>
      <c r="R2" s="855"/>
      <c r="S2" s="855"/>
      <c r="T2" s="1561" t="s">
        <v>846</v>
      </c>
      <c r="U2" s="1561"/>
      <c r="V2" s="1562" t="s">
        <v>1041</v>
      </c>
      <c r="W2" s="1562"/>
      <c r="X2" s="1562"/>
    </row>
    <row r="3" spans="1:25" ht="21" customHeight="1">
      <c r="A3" s="1624"/>
      <c r="B3" s="1624"/>
      <c r="C3" s="1624"/>
      <c r="D3" s="1624"/>
      <c r="E3" s="1624"/>
      <c r="F3" s="1624"/>
      <c r="G3" s="1624"/>
      <c r="H3" s="1624"/>
      <c r="I3" s="1624"/>
      <c r="J3" s="1624"/>
      <c r="K3" s="1624"/>
      <c r="L3" s="1624"/>
      <c r="M3" s="1624"/>
      <c r="N3" s="1624"/>
      <c r="O3" s="1624"/>
      <c r="P3" s="1624"/>
      <c r="Q3" s="1624"/>
      <c r="R3" s="1624"/>
      <c r="S3" s="1624"/>
      <c r="T3" s="1624"/>
      <c r="U3" s="1624"/>
      <c r="V3" s="1624"/>
      <c r="W3" s="1624"/>
      <c r="X3" s="1624"/>
    </row>
    <row r="4" spans="1:25" ht="24.9" customHeight="1">
      <c r="A4" s="1622" t="s">
        <v>1288</v>
      </c>
      <c r="B4" s="1622"/>
      <c r="C4" s="1622"/>
      <c r="D4" s="1622"/>
      <c r="E4" s="1622"/>
      <c r="F4" s="1622"/>
      <c r="G4" s="1622"/>
      <c r="H4" s="1622"/>
      <c r="I4" s="1622"/>
      <c r="J4" s="1622"/>
      <c r="K4" s="1622"/>
      <c r="L4" s="1622"/>
      <c r="M4" s="1622"/>
      <c r="N4" s="1622"/>
      <c r="O4" s="1622"/>
      <c r="P4" s="1622"/>
      <c r="Q4" s="1622"/>
      <c r="R4" s="1622"/>
      <c r="S4" s="1622"/>
      <c r="T4" s="1622"/>
      <c r="U4" s="1622"/>
      <c r="V4" s="1622"/>
      <c r="W4" s="1622"/>
      <c r="X4" s="1622"/>
    </row>
    <row r="5" spans="1:25" ht="21" customHeight="1">
      <c r="A5" s="1625" t="s">
        <v>458</v>
      </c>
      <c r="B5" s="1625"/>
      <c r="C5" s="1625"/>
      <c r="D5" s="1625"/>
      <c r="E5" s="1625"/>
      <c r="F5" s="1625"/>
      <c r="G5" s="1625"/>
      <c r="H5" s="1625"/>
      <c r="I5" s="1625"/>
      <c r="J5" s="1625"/>
      <c r="K5" s="1625"/>
      <c r="L5" s="1625"/>
      <c r="M5" s="1625"/>
      <c r="N5" s="1625"/>
      <c r="O5" s="1625"/>
      <c r="P5" s="1625"/>
      <c r="Q5" s="1625"/>
      <c r="R5" s="1625"/>
      <c r="S5" s="1625"/>
      <c r="T5" s="1625"/>
      <c r="U5" s="1625"/>
      <c r="V5" s="1625"/>
      <c r="W5" s="1625"/>
      <c r="X5" s="1625"/>
    </row>
    <row r="6" spans="1:25" s="861" customFormat="1" ht="28.5" customHeight="1">
      <c r="A6" s="1626" t="s">
        <v>849</v>
      </c>
      <c r="B6" s="1627" t="s">
        <v>1042</v>
      </c>
      <c r="C6" s="1627" t="s">
        <v>767</v>
      </c>
      <c r="D6" s="1627"/>
      <c r="E6" s="1627"/>
      <c r="F6" s="1627"/>
      <c r="G6" s="1627" t="s">
        <v>1043</v>
      </c>
      <c r="H6" s="1627"/>
      <c r="I6" s="1627"/>
      <c r="J6" s="1627"/>
      <c r="K6" s="1627"/>
      <c r="L6" s="1627"/>
      <c r="M6" s="1627"/>
      <c r="N6" s="1627"/>
      <c r="O6" s="1627"/>
      <c r="P6" s="1627"/>
      <c r="Q6" s="1627"/>
      <c r="R6" s="1627"/>
      <c r="S6" s="1628" t="s">
        <v>1044</v>
      </c>
      <c r="T6" s="1628"/>
      <c r="U6" s="1628"/>
      <c r="V6" s="1628"/>
      <c r="W6" s="1628"/>
      <c r="X6" s="1628"/>
    </row>
    <row r="7" spans="1:25" s="861" customFormat="1" ht="22.5" customHeight="1">
      <c r="A7" s="1626"/>
      <c r="B7" s="1627"/>
      <c r="C7" s="1627" t="s">
        <v>1045</v>
      </c>
      <c r="D7" s="1627"/>
      <c r="E7" s="1627"/>
      <c r="F7" s="1627" t="s">
        <v>1046</v>
      </c>
      <c r="G7" s="1627" t="s">
        <v>1045</v>
      </c>
      <c r="H7" s="1627" t="s">
        <v>1047</v>
      </c>
      <c r="I7" s="1630" t="s">
        <v>1048</v>
      </c>
      <c r="J7" s="1627" t="s">
        <v>1049</v>
      </c>
      <c r="K7" s="1627" t="s">
        <v>1050</v>
      </c>
      <c r="L7" s="1628" t="s">
        <v>1051</v>
      </c>
      <c r="M7" s="862"/>
      <c r="N7" s="1627" t="s">
        <v>1052</v>
      </c>
      <c r="O7" s="1627" t="s">
        <v>1053</v>
      </c>
      <c r="P7" s="1627"/>
      <c r="Q7" s="1627" t="s">
        <v>1054</v>
      </c>
      <c r="R7" s="1627"/>
      <c r="S7" s="1627" t="s">
        <v>1045</v>
      </c>
      <c r="T7" s="1627" t="s">
        <v>1047</v>
      </c>
      <c r="U7" s="1627" t="s">
        <v>1053</v>
      </c>
      <c r="V7" s="1627"/>
      <c r="W7" s="1628" t="s">
        <v>1054</v>
      </c>
      <c r="X7" s="1628"/>
    </row>
    <row r="8" spans="1:25" s="861" customFormat="1" ht="41.25" customHeight="1">
      <c r="A8" s="1626"/>
      <c r="B8" s="1627"/>
      <c r="C8" s="863" t="s">
        <v>300</v>
      </c>
      <c r="D8" s="863" t="s">
        <v>1055</v>
      </c>
      <c r="E8" s="863" t="s">
        <v>1056</v>
      </c>
      <c r="F8" s="1627"/>
      <c r="G8" s="1627"/>
      <c r="H8" s="1627"/>
      <c r="I8" s="1630"/>
      <c r="J8" s="1627"/>
      <c r="K8" s="1627"/>
      <c r="L8" s="1628"/>
      <c r="M8" s="864" t="s">
        <v>1057</v>
      </c>
      <c r="N8" s="1627"/>
      <c r="O8" s="859" t="s">
        <v>1058</v>
      </c>
      <c r="P8" s="859" t="s">
        <v>1059</v>
      </c>
      <c r="Q8" s="859" t="s">
        <v>1060</v>
      </c>
      <c r="R8" s="859" t="s">
        <v>1059</v>
      </c>
      <c r="S8" s="1627"/>
      <c r="T8" s="1627"/>
      <c r="U8" s="859" t="s">
        <v>1058</v>
      </c>
      <c r="V8" s="860" t="s">
        <v>1059</v>
      </c>
      <c r="W8" s="859" t="s">
        <v>1060</v>
      </c>
      <c r="X8" s="860" t="s">
        <v>1059</v>
      </c>
    </row>
    <row r="9" spans="1:25" s="866" customFormat="1" ht="23.25" customHeight="1">
      <c r="A9" s="1626" t="s">
        <v>705</v>
      </c>
      <c r="B9" s="865" t="s">
        <v>300</v>
      </c>
      <c r="C9" s="1136">
        <f>SUM(D9:E9)</f>
        <v>8</v>
      </c>
      <c r="D9" s="1136">
        <f>SUM(D10:D11)</f>
        <v>4</v>
      </c>
      <c r="E9" s="1136">
        <f>SUM(E10:E11)</f>
        <v>4</v>
      </c>
      <c r="F9" s="1136">
        <f>SUM(F10:F11)</f>
        <v>213357</v>
      </c>
      <c r="G9" s="1136">
        <f t="shared" ref="G9:X9" si="0">SUM(G10:G11)</f>
        <v>2</v>
      </c>
      <c r="H9" s="1136">
        <f t="shared" si="0"/>
        <v>58120</v>
      </c>
      <c r="I9" s="1136">
        <f t="shared" si="0"/>
        <v>58120</v>
      </c>
      <c r="J9" s="1136">
        <f t="shared" si="0"/>
        <v>0</v>
      </c>
      <c r="K9" s="1136">
        <f t="shared" si="0"/>
        <v>226</v>
      </c>
      <c r="L9" s="1136">
        <f t="shared" si="0"/>
        <v>223</v>
      </c>
      <c r="M9" s="1136">
        <f t="shared" si="0"/>
        <v>0</v>
      </c>
      <c r="N9" s="1136">
        <f t="shared" si="0"/>
        <v>3</v>
      </c>
      <c r="O9" s="1136">
        <f t="shared" si="0"/>
        <v>0</v>
      </c>
      <c r="P9" s="1136">
        <f t="shared" si="0"/>
        <v>0</v>
      </c>
      <c r="Q9" s="1136">
        <f t="shared" si="0"/>
        <v>18</v>
      </c>
      <c r="R9" s="1136">
        <f t="shared" si="0"/>
        <v>9</v>
      </c>
      <c r="S9" s="1136">
        <f t="shared" si="0"/>
        <v>6</v>
      </c>
      <c r="T9" s="1136">
        <f t="shared" si="0"/>
        <v>155237</v>
      </c>
      <c r="U9" s="1136">
        <f t="shared" si="0"/>
        <v>0</v>
      </c>
      <c r="V9" s="1136">
        <f t="shared" si="0"/>
        <v>0</v>
      </c>
      <c r="W9" s="1136">
        <f t="shared" si="0"/>
        <v>2</v>
      </c>
      <c r="X9" s="1141">
        <f t="shared" si="0"/>
        <v>1</v>
      </c>
    </row>
    <row r="10" spans="1:25" ht="23.25" customHeight="1">
      <c r="A10" s="1626"/>
      <c r="B10" s="858" t="s">
        <v>1061</v>
      </c>
      <c r="C10" s="1136">
        <f t="shared" ref="C10:C11" si="1">SUM(D10:E10)</f>
        <v>8</v>
      </c>
      <c r="D10" s="1138">
        <v>4</v>
      </c>
      <c r="E10" s="1138">
        <v>4</v>
      </c>
      <c r="F10" s="1139">
        <v>213357</v>
      </c>
      <c r="G10" s="1139">
        <v>2</v>
      </c>
      <c r="H10" s="1139">
        <v>58120</v>
      </c>
      <c r="I10" s="1139">
        <v>58120</v>
      </c>
      <c r="J10" s="1139">
        <v>0</v>
      </c>
      <c r="K10" s="1139">
        <v>226</v>
      </c>
      <c r="L10" s="1139">
        <v>223</v>
      </c>
      <c r="M10" s="1139">
        <v>0</v>
      </c>
      <c r="N10" s="1139">
        <v>3</v>
      </c>
      <c r="O10" s="1139">
        <v>0</v>
      </c>
      <c r="P10" s="1139">
        <v>0</v>
      </c>
      <c r="Q10" s="1139">
        <v>18</v>
      </c>
      <c r="R10" s="1139">
        <v>9</v>
      </c>
      <c r="S10" s="1139">
        <v>6</v>
      </c>
      <c r="T10" s="1139">
        <v>155237</v>
      </c>
      <c r="U10" s="1140">
        <v>0</v>
      </c>
      <c r="V10" s="1140">
        <v>0</v>
      </c>
      <c r="W10" s="1140">
        <v>2</v>
      </c>
      <c r="X10" s="1140">
        <v>1</v>
      </c>
    </row>
    <row r="11" spans="1:25" ht="23.25" customHeight="1">
      <c r="A11" s="1626"/>
      <c r="B11" s="858" t="s">
        <v>1062</v>
      </c>
      <c r="C11" s="1136">
        <f t="shared" si="1"/>
        <v>0</v>
      </c>
      <c r="D11" s="1138">
        <v>0</v>
      </c>
      <c r="E11" s="1138">
        <v>0</v>
      </c>
      <c r="F11" s="1139">
        <v>0</v>
      </c>
      <c r="G11" s="1139">
        <v>0</v>
      </c>
      <c r="H11" s="1139">
        <v>0</v>
      </c>
      <c r="I11" s="1139">
        <v>0</v>
      </c>
      <c r="J11" s="1139">
        <v>0</v>
      </c>
      <c r="K11" s="1139">
        <v>0</v>
      </c>
      <c r="L11" s="1139">
        <v>0</v>
      </c>
      <c r="M11" s="1139">
        <v>0</v>
      </c>
      <c r="N11" s="1139">
        <v>0</v>
      </c>
      <c r="O11" s="1139">
        <v>0</v>
      </c>
      <c r="P11" s="1139">
        <v>0</v>
      </c>
      <c r="Q11" s="1139">
        <v>0</v>
      </c>
      <c r="R11" s="1139">
        <v>0</v>
      </c>
      <c r="S11" s="1139">
        <v>0</v>
      </c>
      <c r="T11" s="1139">
        <v>0</v>
      </c>
      <c r="U11" s="1140">
        <v>0</v>
      </c>
      <c r="V11" s="1140">
        <v>0</v>
      </c>
      <c r="W11" s="1140">
        <v>0</v>
      </c>
      <c r="X11" s="1140">
        <v>0</v>
      </c>
    </row>
    <row r="12" spans="1:25" s="866" customFormat="1" ht="23.25" customHeight="1">
      <c r="A12" s="1629"/>
      <c r="B12" s="858" t="s">
        <v>300</v>
      </c>
      <c r="C12" s="870"/>
      <c r="D12" s="870"/>
      <c r="E12" s="870"/>
      <c r="F12" s="870"/>
      <c r="G12" s="870"/>
      <c r="H12" s="870"/>
      <c r="I12" s="870"/>
      <c r="J12" s="870"/>
      <c r="K12" s="870"/>
      <c r="L12" s="870"/>
      <c r="M12" s="870"/>
      <c r="N12" s="870"/>
      <c r="O12" s="870"/>
      <c r="P12" s="870"/>
      <c r="Q12" s="870"/>
      <c r="R12" s="870"/>
      <c r="S12" s="870"/>
      <c r="T12" s="870"/>
      <c r="U12" s="871"/>
      <c r="V12" s="871"/>
      <c r="W12" s="871"/>
      <c r="X12" s="871"/>
    </row>
    <row r="13" spans="1:25" ht="23.25" customHeight="1">
      <c r="A13" s="1629"/>
      <c r="B13" s="858" t="s">
        <v>1061</v>
      </c>
      <c r="C13" s="867"/>
      <c r="D13" s="867"/>
      <c r="E13" s="867"/>
      <c r="F13" s="868"/>
      <c r="G13" s="868"/>
      <c r="H13" s="868"/>
      <c r="I13" s="868"/>
      <c r="J13" s="868"/>
      <c r="K13" s="868"/>
      <c r="L13" s="868"/>
      <c r="M13" s="868"/>
      <c r="N13" s="868"/>
      <c r="O13" s="868"/>
      <c r="P13" s="868"/>
      <c r="Q13" s="868"/>
      <c r="R13" s="868"/>
      <c r="S13" s="868"/>
      <c r="T13" s="868"/>
      <c r="U13" s="869"/>
      <c r="V13" s="869"/>
      <c r="W13" s="869"/>
      <c r="X13" s="869"/>
    </row>
    <row r="14" spans="1:25" ht="23.25" customHeight="1">
      <c r="A14" s="1629"/>
      <c r="B14" s="858" t="s">
        <v>1062</v>
      </c>
      <c r="C14" s="867"/>
      <c r="D14" s="867"/>
      <c r="E14" s="867"/>
      <c r="F14" s="868"/>
      <c r="G14" s="868"/>
      <c r="H14" s="868"/>
      <c r="I14" s="868"/>
      <c r="J14" s="868"/>
      <c r="K14" s="868"/>
      <c r="L14" s="868"/>
      <c r="M14" s="868"/>
      <c r="N14" s="868"/>
      <c r="O14" s="868"/>
      <c r="P14" s="868"/>
      <c r="Q14" s="868"/>
      <c r="R14" s="868"/>
      <c r="S14" s="868"/>
      <c r="T14" s="868"/>
      <c r="U14" s="869"/>
      <c r="V14" s="869"/>
      <c r="W14" s="869"/>
      <c r="X14" s="869"/>
    </row>
    <row r="15" spans="1:25" s="866" customFormat="1" ht="23.25" customHeight="1">
      <c r="A15" s="1629"/>
      <c r="B15" s="858" t="s">
        <v>300</v>
      </c>
      <c r="C15" s="870"/>
      <c r="D15" s="870"/>
      <c r="E15" s="870"/>
      <c r="F15" s="870"/>
      <c r="G15" s="870"/>
      <c r="H15" s="870"/>
      <c r="I15" s="870"/>
      <c r="J15" s="870"/>
      <c r="K15" s="870"/>
      <c r="L15" s="870"/>
      <c r="M15" s="870"/>
      <c r="N15" s="870"/>
      <c r="O15" s="870"/>
      <c r="P15" s="870"/>
      <c r="Q15" s="870"/>
      <c r="R15" s="870"/>
      <c r="S15" s="870"/>
      <c r="T15" s="870"/>
      <c r="U15" s="871"/>
      <c r="V15" s="871"/>
      <c r="W15" s="871"/>
      <c r="X15" s="871"/>
    </row>
    <row r="16" spans="1:25" ht="23.25" customHeight="1">
      <c r="A16" s="1629"/>
      <c r="B16" s="858" t="s">
        <v>1061</v>
      </c>
      <c r="C16" s="867"/>
      <c r="D16" s="867"/>
      <c r="E16" s="867"/>
      <c r="F16" s="868"/>
      <c r="G16" s="868"/>
      <c r="H16" s="868"/>
      <c r="I16" s="868"/>
      <c r="J16" s="868"/>
      <c r="K16" s="868"/>
      <c r="L16" s="868"/>
      <c r="M16" s="868"/>
      <c r="N16" s="868"/>
      <c r="O16" s="868"/>
      <c r="P16" s="868"/>
      <c r="Q16" s="868"/>
      <c r="R16" s="868"/>
      <c r="S16" s="868"/>
      <c r="T16" s="868"/>
      <c r="U16" s="869"/>
      <c r="V16" s="869"/>
      <c r="W16" s="869"/>
      <c r="X16" s="869"/>
    </row>
    <row r="17" spans="1:24" ht="23.25" customHeight="1">
      <c r="A17" s="1629"/>
      <c r="B17" s="858" t="s">
        <v>1062</v>
      </c>
      <c r="C17" s="867"/>
      <c r="D17" s="867"/>
      <c r="E17" s="867"/>
      <c r="F17" s="868"/>
      <c r="G17" s="868"/>
      <c r="H17" s="868"/>
      <c r="I17" s="868"/>
      <c r="J17" s="868"/>
      <c r="K17" s="868"/>
      <c r="L17" s="868"/>
      <c r="M17" s="868"/>
      <c r="N17" s="868"/>
      <c r="O17" s="868"/>
      <c r="P17" s="868"/>
      <c r="Q17" s="868"/>
      <c r="R17" s="868"/>
      <c r="S17" s="868"/>
      <c r="T17" s="868"/>
      <c r="U17" s="869"/>
      <c r="V17" s="869"/>
      <c r="W17" s="869"/>
      <c r="X17" s="869"/>
    </row>
    <row r="18" spans="1:24" s="866" customFormat="1" ht="23.25" customHeight="1">
      <c r="A18" s="1629"/>
      <c r="B18" s="858" t="s">
        <v>300</v>
      </c>
      <c r="C18" s="870"/>
      <c r="D18" s="870"/>
      <c r="E18" s="870"/>
      <c r="F18" s="870"/>
      <c r="G18" s="870"/>
      <c r="H18" s="870"/>
      <c r="I18" s="870"/>
      <c r="J18" s="870"/>
      <c r="K18" s="870"/>
      <c r="L18" s="870"/>
      <c r="M18" s="870"/>
      <c r="N18" s="870"/>
      <c r="O18" s="870"/>
      <c r="P18" s="870"/>
      <c r="Q18" s="870"/>
      <c r="R18" s="870"/>
      <c r="S18" s="870"/>
      <c r="T18" s="870"/>
      <c r="U18" s="871"/>
      <c r="V18" s="871"/>
      <c r="W18" s="871"/>
      <c r="X18" s="871"/>
    </row>
    <row r="19" spans="1:24" ht="23.25" customHeight="1">
      <c r="A19" s="1629"/>
      <c r="B19" s="858" t="s">
        <v>1061</v>
      </c>
      <c r="C19" s="867"/>
      <c r="D19" s="867"/>
      <c r="E19" s="867"/>
      <c r="F19" s="868"/>
      <c r="G19" s="868"/>
      <c r="H19" s="868"/>
      <c r="I19" s="868"/>
      <c r="J19" s="868"/>
      <c r="K19" s="868"/>
      <c r="L19" s="868"/>
      <c r="M19" s="868"/>
      <c r="N19" s="868"/>
      <c r="O19" s="868"/>
      <c r="P19" s="868"/>
      <c r="Q19" s="868"/>
      <c r="R19" s="868"/>
      <c r="S19" s="868"/>
      <c r="T19" s="868"/>
      <c r="U19" s="869"/>
      <c r="V19" s="869"/>
      <c r="W19" s="869"/>
      <c r="X19" s="869"/>
    </row>
    <row r="20" spans="1:24" ht="23.25" customHeight="1">
      <c r="A20" s="1629"/>
      <c r="B20" s="858" t="s">
        <v>1062</v>
      </c>
      <c r="C20" s="867"/>
      <c r="D20" s="867"/>
      <c r="E20" s="867"/>
      <c r="F20" s="868"/>
      <c r="G20" s="868"/>
      <c r="H20" s="868"/>
      <c r="I20" s="868"/>
      <c r="J20" s="868"/>
      <c r="K20" s="868"/>
      <c r="L20" s="868"/>
      <c r="M20" s="868"/>
      <c r="N20" s="868"/>
      <c r="O20" s="868"/>
      <c r="P20" s="868"/>
      <c r="Q20" s="868"/>
      <c r="R20" s="868"/>
      <c r="S20" s="868"/>
      <c r="T20" s="868"/>
      <c r="U20" s="869"/>
      <c r="V20" s="869"/>
      <c r="W20" s="869"/>
      <c r="X20" s="869"/>
    </row>
    <row r="21" spans="1:24" s="866" customFormat="1" ht="23.25" customHeight="1">
      <c r="A21" s="1629"/>
      <c r="B21" s="858" t="s">
        <v>300</v>
      </c>
      <c r="C21" s="870"/>
      <c r="D21" s="870"/>
      <c r="E21" s="870"/>
      <c r="F21" s="870"/>
      <c r="G21" s="870"/>
      <c r="H21" s="870"/>
      <c r="I21" s="870"/>
      <c r="J21" s="870"/>
      <c r="K21" s="870"/>
      <c r="L21" s="870"/>
      <c r="M21" s="870"/>
      <c r="N21" s="870"/>
      <c r="O21" s="870"/>
      <c r="P21" s="870"/>
      <c r="Q21" s="870"/>
      <c r="R21" s="870"/>
      <c r="S21" s="870"/>
      <c r="T21" s="870"/>
      <c r="U21" s="871"/>
      <c r="V21" s="871"/>
      <c r="W21" s="871"/>
      <c r="X21" s="871"/>
    </row>
    <row r="22" spans="1:24" ht="23.25" customHeight="1">
      <c r="A22" s="1629"/>
      <c r="B22" s="858" t="s">
        <v>1061</v>
      </c>
      <c r="C22" s="867"/>
      <c r="D22" s="867"/>
      <c r="E22" s="867"/>
      <c r="F22" s="868"/>
      <c r="G22" s="868"/>
      <c r="H22" s="868"/>
      <c r="I22" s="868"/>
      <c r="J22" s="868"/>
      <c r="K22" s="868"/>
      <c r="L22" s="868"/>
      <c r="M22" s="868"/>
      <c r="N22" s="868"/>
      <c r="O22" s="868"/>
      <c r="P22" s="868"/>
      <c r="Q22" s="868"/>
      <c r="R22" s="868"/>
      <c r="S22" s="868"/>
      <c r="T22" s="868"/>
      <c r="U22" s="869"/>
      <c r="V22" s="869"/>
      <c r="W22" s="869"/>
      <c r="X22" s="869"/>
    </row>
    <row r="23" spans="1:24" ht="23.25" customHeight="1">
      <c r="A23" s="1629"/>
      <c r="B23" s="859" t="s">
        <v>1062</v>
      </c>
      <c r="C23" s="867"/>
      <c r="D23" s="867"/>
      <c r="E23" s="867"/>
      <c r="F23" s="868"/>
      <c r="G23" s="868"/>
      <c r="H23" s="868"/>
      <c r="I23" s="868"/>
      <c r="J23" s="868"/>
      <c r="K23" s="868"/>
      <c r="L23" s="868"/>
      <c r="M23" s="868"/>
      <c r="N23" s="868"/>
      <c r="O23" s="868"/>
      <c r="P23" s="868"/>
      <c r="Q23" s="868"/>
      <c r="R23" s="868"/>
      <c r="S23" s="868"/>
      <c r="T23" s="868"/>
      <c r="U23" s="869"/>
      <c r="V23" s="869"/>
      <c r="W23" s="869"/>
      <c r="X23" s="869"/>
    </row>
    <row r="24" spans="1:24" s="679" customFormat="1" ht="24" customHeight="1">
      <c r="A24" s="707" t="s">
        <v>868</v>
      </c>
      <c r="B24" s="708"/>
      <c r="C24" s="708"/>
      <c r="D24" s="708"/>
      <c r="E24" s="708"/>
      <c r="F24" s="709"/>
      <c r="G24" s="710"/>
      <c r="H24" s="710"/>
      <c r="I24" s="709"/>
      <c r="J24" s="710"/>
      <c r="K24" s="710"/>
      <c r="L24" s="709"/>
      <c r="M24" s="708"/>
      <c r="N24" s="708"/>
      <c r="O24" s="710"/>
      <c r="P24" s="711"/>
      <c r="Q24" s="710"/>
      <c r="R24" s="711"/>
      <c r="S24" s="709"/>
      <c r="T24" s="709"/>
      <c r="U24" s="709"/>
      <c r="V24" s="709"/>
      <c r="W24" s="709"/>
      <c r="X24" s="709"/>
    </row>
    <row r="25" spans="1:24" s="679" customFormat="1" ht="16.95" customHeight="1">
      <c r="A25" s="683"/>
      <c r="B25" s="680"/>
      <c r="C25" s="680"/>
      <c r="D25" s="680"/>
      <c r="E25" s="680"/>
      <c r="G25" s="714"/>
      <c r="H25" s="714"/>
      <c r="J25" s="714"/>
      <c r="K25" s="714"/>
      <c r="M25" s="680"/>
      <c r="N25" s="680"/>
      <c r="O25" s="714"/>
      <c r="P25" s="718"/>
      <c r="Q25" s="714"/>
      <c r="R25" s="718"/>
      <c r="X25" s="718" t="s">
        <v>1292</v>
      </c>
    </row>
    <row r="26" spans="1:24" s="679" customFormat="1" ht="13.5" customHeight="1">
      <c r="A26" s="713" t="s">
        <v>310</v>
      </c>
      <c r="B26" s="680"/>
      <c r="C26" s="680"/>
      <c r="D26" s="680"/>
      <c r="E26" s="680"/>
      <c r="F26" s="714" t="s">
        <v>311</v>
      </c>
      <c r="H26" s="680"/>
      <c r="K26" s="680" t="s">
        <v>385</v>
      </c>
      <c r="M26" s="680"/>
      <c r="O26" s="680"/>
      <c r="P26" s="714" t="s">
        <v>386</v>
      </c>
    </row>
    <row r="27" spans="1:24" s="679" customFormat="1" ht="13.5" customHeight="1">
      <c r="H27" s="680"/>
      <c r="K27" s="680" t="s">
        <v>314</v>
      </c>
      <c r="M27" s="680"/>
      <c r="N27" s="713"/>
      <c r="O27" s="680"/>
      <c r="Q27" s="680"/>
      <c r="S27" s="680"/>
    </row>
    <row r="28" spans="1:24" ht="16.5" customHeight="1">
      <c r="A28" s="872" t="s">
        <v>870</v>
      </c>
      <c r="B28" s="872"/>
      <c r="C28" s="855"/>
      <c r="D28" s="855"/>
      <c r="E28" s="855"/>
      <c r="F28" s="855"/>
      <c r="G28" s="855"/>
      <c r="H28" s="855"/>
      <c r="I28" s="855"/>
      <c r="J28" s="855"/>
      <c r="K28" s="855"/>
      <c r="L28" s="855"/>
      <c r="M28" s="855"/>
      <c r="N28" s="855"/>
      <c r="O28" s="855"/>
      <c r="P28" s="855"/>
      <c r="Q28" s="855"/>
      <c r="R28" s="855"/>
      <c r="S28" s="855"/>
      <c r="T28" s="855"/>
    </row>
    <row r="29" spans="1:24" ht="16.5" customHeight="1">
      <c r="A29" s="715" t="s">
        <v>913</v>
      </c>
      <c r="B29" s="872"/>
      <c r="C29" s="855"/>
      <c r="D29" s="855"/>
      <c r="E29" s="855"/>
      <c r="F29" s="855"/>
      <c r="G29" s="855"/>
      <c r="H29" s="855"/>
      <c r="I29" s="855"/>
      <c r="J29" s="855"/>
      <c r="K29" s="855"/>
      <c r="L29" s="855"/>
      <c r="M29" s="855"/>
      <c r="N29" s="855"/>
      <c r="O29" s="855"/>
      <c r="P29" s="855"/>
      <c r="Q29" s="855"/>
      <c r="R29" s="855"/>
      <c r="S29" s="855"/>
      <c r="T29" s="855"/>
    </row>
    <row r="30" spans="1:24" ht="16.5" customHeight="1">
      <c r="B30" s="873" t="s">
        <v>1063</v>
      </c>
    </row>
    <row r="31" spans="1:24" ht="15.6" customHeight="1"/>
    <row r="32" spans="1:24" ht="16.5" customHeight="1"/>
    <row r="33" ht="16.5" customHeight="1"/>
    <row r="34" s="861" customFormat="1" ht="28.5" customHeight="1"/>
    <row r="35" s="861" customFormat="1" ht="28.5" customHeight="1"/>
    <row r="36" s="861" customFormat="1" ht="53.25" customHeight="1"/>
    <row r="37" s="866" customFormat="1" ht="23.25" customHeight="1"/>
    <row r="38" ht="23.25" customHeight="1"/>
    <row r="39" ht="23.25" customHeight="1"/>
    <row r="40" s="866" customFormat="1" ht="23.25" customHeight="1"/>
    <row r="41" ht="23.25" customHeight="1"/>
    <row r="42" ht="23.25" customHeight="1"/>
    <row r="43" s="866" customFormat="1" ht="23.25" customHeight="1"/>
    <row r="44" ht="23.25" customHeight="1"/>
    <row r="45" ht="23.25" customHeight="1"/>
    <row r="46" s="866" customFormat="1" ht="23.25" customHeight="1"/>
    <row r="47" ht="23.25" customHeight="1"/>
    <row r="48" ht="23.25" customHeight="1"/>
    <row r="49" spans="1:24" ht="14.25" customHeight="1"/>
    <row r="50" spans="1:24" ht="14.25" customHeight="1"/>
    <row r="51" spans="1:24" ht="16.5" customHeight="1">
      <c r="U51" s="855"/>
      <c r="V51" s="855"/>
      <c r="W51" s="855"/>
      <c r="X51" s="855"/>
    </row>
    <row r="52" spans="1:24" ht="16.5" customHeight="1">
      <c r="U52" s="855"/>
      <c r="V52" s="855"/>
      <c r="W52" s="855"/>
      <c r="X52" s="855"/>
    </row>
    <row r="53" spans="1:24" ht="12" customHeight="1">
      <c r="A53" s="874"/>
      <c r="B53" s="874"/>
      <c r="C53" s="874"/>
      <c r="D53" s="874"/>
      <c r="E53" s="874"/>
      <c r="F53" s="874"/>
      <c r="G53" s="874"/>
      <c r="H53" s="874"/>
      <c r="I53" s="874"/>
      <c r="J53" s="874"/>
      <c r="K53" s="874"/>
      <c r="L53" s="874"/>
      <c r="M53" s="874"/>
      <c r="N53" s="874"/>
      <c r="O53" s="874"/>
      <c r="P53" s="874"/>
      <c r="Q53" s="874"/>
      <c r="R53" s="874"/>
      <c r="S53" s="874"/>
      <c r="T53" s="874"/>
      <c r="U53" s="874"/>
      <c r="V53" s="874"/>
      <c r="W53" s="874"/>
      <c r="X53" s="874"/>
    </row>
  </sheetData>
  <mergeCells count="32">
    <mergeCell ref="A12:A14"/>
    <mergeCell ref="A15:A17"/>
    <mergeCell ref="A18:A20"/>
    <mergeCell ref="A21:A23"/>
    <mergeCell ref="Q7:R7"/>
    <mergeCell ref="A9:A11"/>
    <mergeCell ref="I7:I8"/>
    <mergeCell ref="J7:J8"/>
    <mergeCell ref="K7:K8"/>
    <mergeCell ref="L7:L8"/>
    <mergeCell ref="A5:X5"/>
    <mergeCell ref="A6:A8"/>
    <mergeCell ref="B6:B8"/>
    <mergeCell ref="C6:F6"/>
    <mergeCell ref="G6:R6"/>
    <mergeCell ref="S6:X6"/>
    <mergeCell ref="C7:E7"/>
    <mergeCell ref="F7:F8"/>
    <mergeCell ref="G7:G8"/>
    <mergeCell ref="H7:H8"/>
    <mergeCell ref="S7:S8"/>
    <mergeCell ref="T7:T8"/>
    <mergeCell ref="U7:V7"/>
    <mergeCell ref="W7:X7"/>
    <mergeCell ref="N7:N8"/>
    <mergeCell ref="O7:P7"/>
    <mergeCell ref="A4:X4"/>
    <mergeCell ref="T1:U1"/>
    <mergeCell ref="V1:X1"/>
    <mergeCell ref="T2:U2"/>
    <mergeCell ref="V2:X2"/>
    <mergeCell ref="A3:X3"/>
  </mergeCells>
  <phoneticPr fontId="8" type="noConversion"/>
  <hyperlinks>
    <hyperlink ref="Y1" location="預告統計資料發布時間表!A1" display="回發布時間表" xr:uid="{10951FBE-3965-4776-A15E-BF31B07C43CA}"/>
  </hyperlinks>
  <printOptions horizontalCentered="1" verticalCentered="1"/>
  <pageMargins left="0.59015748031496096" right="0.55157480314960605" top="1.082677165354331" bottom="0.88543307086614198" header="0.78740157480314998" footer="0.59015748031496096"/>
  <pageSetup paperSize="0" fitToWidth="0" fitToHeight="0" pageOrder="overThenDown" orientation="landscape" horizontalDpi="0" verticalDpi="0" copies="0"/>
  <headerFooter alignWithMargins="0"/>
  <drawing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7B1D2F-B2E9-4CD1-9D3F-CEF7784D2EED}">
  <dimension ref="A1:U77"/>
  <sheetViews>
    <sheetView workbookViewId="0">
      <selection activeCell="R1" sqref="R1:T1"/>
    </sheetView>
  </sheetViews>
  <sheetFormatPr defaultColWidth="7.77734375" defaultRowHeight="12" customHeight="1"/>
  <cols>
    <col min="1" max="1" width="10.21875" style="877" customWidth="1"/>
    <col min="2" max="2" width="7.109375" style="877" customWidth="1"/>
    <col min="3" max="3" width="9" style="877" customWidth="1"/>
    <col min="4" max="5" width="8.21875" style="877" customWidth="1"/>
    <col min="6" max="16" width="9" style="877" customWidth="1"/>
    <col min="17" max="20" width="9.88671875" style="877" customWidth="1"/>
    <col min="21" max="21" width="7.77734375" style="877" customWidth="1"/>
    <col min="22" max="16384" width="7.77734375" style="877"/>
  </cols>
  <sheetData>
    <row r="1" spans="1:21" ht="16.5" customHeight="1">
      <c r="A1" s="677" t="s">
        <v>276</v>
      </c>
      <c r="B1" s="678"/>
      <c r="C1" s="875"/>
      <c r="D1" s="875"/>
      <c r="E1" s="875"/>
      <c r="F1" s="876"/>
      <c r="G1" s="876"/>
      <c r="H1" s="876"/>
      <c r="I1" s="876"/>
      <c r="J1" s="876"/>
      <c r="K1" s="876"/>
      <c r="P1" s="1561" t="s">
        <v>344</v>
      </c>
      <c r="Q1" s="1561"/>
      <c r="R1" s="1561" t="s">
        <v>1287</v>
      </c>
      <c r="S1" s="1561"/>
      <c r="T1" s="1561"/>
      <c r="U1" s="119" t="s">
        <v>9</v>
      </c>
    </row>
    <row r="2" spans="1:21" ht="16.5" customHeight="1">
      <c r="A2" s="856" t="s">
        <v>844</v>
      </c>
      <c r="B2" s="682" t="s">
        <v>1040</v>
      </c>
      <c r="C2" s="875"/>
      <c r="D2" s="875"/>
      <c r="E2" s="875"/>
      <c r="F2" s="876"/>
      <c r="G2" s="876"/>
      <c r="H2" s="876"/>
      <c r="I2" s="876"/>
      <c r="J2" s="876"/>
      <c r="K2" s="876"/>
      <c r="P2" s="1561" t="s">
        <v>846</v>
      </c>
      <c r="Q2" s="1561"/>
      <c r="R2" s="1562" t="s">
        <v>1064</v>
      </c>
      <c r="S2" s="1562"/>
      <c r="T2" s="1562"/>
    </row>
    <row r="3" spans="1:21" ht="24.9" customHeight="1">
      <c r="A3" s="1632" t="s">
        <v>1293</v>
      </c>
      <c r="B3" s="1632"/>
      <c r="C3" s="1632"/>
      <c r="D3" s="1632"/>
      <c r="E3" s="1632"/>
      <c r="F3" s="1632"/>
      <c r="G3" s="1632"/>
      <c r="H3" s="1632"/>
      <c r="I3" s="1632"/>
      <c r="J3" s="1632"/>
      <c r="K3" s="1632"/>
      <c r="L3" s="1632"/>
      <c r="M3" s="1632"/>
      <c r="N3" s="1632"/>
      <c r="O3" s="1632"/>
      <c r="P3" s="1632"/>
      <c r="Q3" s="1632"/>
      <c r="R3" s="1632"/>
      <c r="S3" s="1632"/>
      <c r="T3" s="1632"/>
    </row>
    <row r="4" spans="1:21" ht="5.0999999999999996" customHeight="1"/>
    <row r="5" spans="1:21" ht="21" customHeight="1">
      <c r="A5" s="1631" t="s">
        <v>1294</v>
      </c>
      <c r="B5" s="1631"/>
      <c r="C5" s="1631"/>
      <c r="D5" s="1631"/>
      <c r="E5" s="1631"/>
      <c r="F5" s="1631"/>
      <c r="G5" s="1631"/>
      <c r="H5" s="1631"/>
      <c r="I5" s="1631"/>
      <c r="J5" s="1631"/>
      <c r="K5" s="1631"/>
      <c r="L5" s="1631"/>
      <c r="M5" s="1631"/>
      <c r="N5" s="1631"/>
      <c r="O5" s="1631"/>
      <c r="P5" s="1631"/>
      <c r="Q5" s="1631"/>
      <c r="R5" s="1631"/>
      <c r="S5" s="1631"/>
      <c r="T5" s="1631"/>
    </row>
    <row r="6" spans="1:21" s="881" customFormat="1" ht="32.25" customHeight="1">
      <c r="A6" s="1634" t="s">
        <v>849</v>
      </c>
      <c r="B6" s="1635" t="s">
        <v>1042</v>
      </c>
      <c r="C6" s="1635" t="s">
        <v>1045</v>
      </c>
      <c r="D6" s="1635"/>
      <c r="E6" s="1635"/>
      <c r="F6" s="1635" t="s">
        <v>1065</v>
      </c>
      <c r="G6" s="1635"/>
      <c r="H6" s="1635"/>
      <c r="I6" s="1635" t="s">
        <v>1066</v>
      </c>
      <c r="J6" s="1635"/>
      <c r="K6" s="1635"/>
      <c r="L6" s="1635" t="s">
        <v>1067</v>
      </c>
      <c r="M6" s="1635"/>
      <c r="N6" s="1635"/>
      <c r="O6" s="1635" t="s">
        <v>1068</v>
      </c>
      <c r="P6" s="1635"/>
      <c r="Q6" s="1635"/>
      <c r="R6" s="1636" t="s">
        <v>1069</v>
      </c>
      <c r="S6" s="1636"/>
      <c r="T6" s="1636"/>
    </row>
    <row r="7" spans="1:21" s="881" customFormat="1" ht="67.5" customHeight="1">
      <c r="A7" s="1634"/>
      <c r="B7" s="1635"/>
      <c r="C7" s="882" t="s">
        <v>300</v>
      </c>
      <c r="D7" s="882" t="s">
        <v>1055</v>
      </c>
      <c r="E7" s="882" t="s">
        <v>1056</v>
      </c>
      <c r="F7" s="879" t="s">
        <v>1070</v>
      </c>
      <c r="G7" s="879" t="s">
        <v>1071</v>
      </c>
      <c r="H7" s="879" t="s">
        <v>1072</v>
      </c>
      <c r="I7" s="879" t="s">
        <v>1070</v>
      </c>
      <c r="J7" s="879" t="s">
        <v>1071</v>
      </c>
      <c r="K7" s="879" t="s">
        <v>1072</v>
      </c>
      <c r="L7" s="879" t="s">
        <v>1070</v>
      </c>
      <c r="M7" s="879" t="s">
        <v>1071</v>
      </c>
      <c r="N7" s="879" t="s">
        <v>1072</v>
      </c>
      <c r="O7" s="879" t="s">
        <v>1070</v>
      </c>
      <c r="P7" s="879" t="s">
        <v>1071</v>
      </c>
      <c r="Q7" s="880" t="s">
        <v>1072</v>
      </c>
      <c r="R7" s="879" t="s">
        <v>1070</v>
      </c>
      <c r="S7" s="879" t="s">
        <v>1071</v>
      </c>
      <c r="T7" s="880" t="s">
        <v>1072</v>
      </c>
    </row>
    <row r="8" spans="1:21" s="884" customFormat="1" ht="23.25" customHeight="1">
      <c r="A8" s="1634" t="s">
        <v>705</v>
      </c>
      <c r="B8" s="883" t="s">
        <v>300</v>
      </c>
      <c r="C8" s="1142">
        <f>SUM(D8:E8)</f>
        <v>3</v>
      </c>
      <c r="D8" s="1142">
        <f>SUM(D9:D10)</f>
        <v>3</v>
      </c>
      <c r="E8" s="1142">
        <f t="shared" ref="E8:Q8" si="0">SUM(E9:E10)</f>
        <v>0</v>
      </c>
      <c r="F8" s="1142">
        <f t="shared" si="0"/>
        <v>8886</v>
      </c>
      <c r="G8" s="1142">
        <f t="shared" si="0"/>
        <v>3478</v>
      </c>
      <c r="H8" s="1142">
        <f t="shared" si="0"/>
        <v>5408</v>
      </c>
      <c r="I8" s="1142">
        <f t="shared" si="0"/>
        <v>6747</v>
      </c>
      <c r="J8" s="1142">
        <f t="shared" si="0"/>
        <v>2901</v>
      </c>
      <c r="K8" s="1142">
        <f t="shared" si="0"/>
        <v>3846</v>
      </c>
      <c r="L8" s="1142">
        <f t="shared" si="0"/>
        <v>2139</v>
      </c>
      <c r="M8" s="1142">
        <f t="shared" si="0"/>
        <v>577</v>
      </c>
      <c r="N8" s="1142">
        <f t="shared" si="0"/>
        <v>1562</v>
      </c>
      <c r="O8" s="1142">
        <f t="shared" si="0"/>
        <v>247</v>
      </c>
      <c r="P8" s="1142">
        <f t="shared" si="0"/>
        <v>39</v>
      </c>
      <c r="Q8" s="1142">
        <f t="shared" si="0"/>
        <v>208</v>
      </c>
      <c r="R8" s="1144">
        <f>SUM(S8:T8)</f>
        <v>30</v>
      </c>
      <c r="S8" s="1144">
        <f>SUM(S9:S10)</f>
        <v>20</v>
      </c>
      <c r="T8" s="1145">
        <f>SUM(T9:T10)</f>
        <v>10</v>
      </c>
    </row>
    <row r="9" spans="1:21" ht="23.25" customHeight="1">
      <c r="A9" s="1634"/>
      <c r="B9" s="878" t="s">
        <v>1061</v>
      </c>
      <c r="C9" s="1142">
        <f t="shared" ref="C9:C10" si="1">SUM(D9:E9)</f>
        <v>3</v>
      </c>
      <c r="D9" s="1143">
        <v>3</v>
      </c>
      <c r="E9" s="1143">
        <v>0</v>
      </c>
      <c r="F9" s="1146">
        <f>SUM(G9:H9)</f>
        <v>8886</v>
      </c>
      <c r="G9" s="1146">
        <v>3478</v>
      </c>
      <c r="H9" s="1146">
        <v>5408</v>
      </c>
      <c r="I9" s="1146">
        <f>SUM(J9:K9)</f>
        <v>6747</v>
      </c>
      <c r="J9" s="1146">
        <v>2901</v>
      </c>
      <c r="K9" s="1146">
        <v>3846</v>
      </c>
      <c r="L9" s="1146">
        <f>SUM(M9:N9)</f>
        <v>2139</v>
      </c>
      <c r="M9" s="1146">
        <v>577</v>
      </c>
      <c r="N9" s="1147">
        <v>1562</v>
      </c>
      <c r="O9" s="1146">
        <f>SUM(P9:Q9)</f>
        <v>247</v>
      </c>
      <c r="P9" s="1146">
        <v>39</v>
      </c>
      <c r="Q9" s="1147">
        <v>208</v>
      </c>
      <c r="R9" s="1144">
        <f t="shared" ref="R9:R10" si="2">SUM(S9:T9)</f>
        <v>30</v>
      </c>
      <c r="S9" s="1146">
        <v>20</v>
      </c>
      <c r="T9" s="1147">
        <v>10</v>
      </c>
    </row>
    <row r="10" spans="1:21" ht="23.25" customHeight="1">
      <c r="A10" s="1634"/>
      <c r="B10" s="878" t="s">
        <v>1062</v>
      </c>
      <c r="C10" s="1142">
        <f t="shared" si="1"/>
        <v>0</v>
      </c>
      <c r="D10" s="1143">
        <v>0</v>
      </c>
      <c r="E10" s="1143">
        <v>0</v>
      </c>
      <c r="F10" s="1146">
        <f>SUM(G10:H10)</f>
        <v>0</v>
      </c>
      <c r="G10" s="1146">
        <v>0</v>
      </c>
      <c r="H10" s="1146">
        <v>0</v>
      </c>
      <c r="I10" s="1146">
        <f>SUM(J10:K10)</f>
        <v>0</v>
      </c>
      <c r="J10" s="1146">
        <v>0</v>
      </c>
      <c r="K10" s="1146">
        <v>0</v>
      </c>
      <c r="L10" s="1146">
        <f>SUM(M10:N10)</f>
        <v>0</v>
      </c>
      <c r="M10" s="1146">
        <v>0</v>
      </c>
      <c r="N10" s="1147">
        <v>0</v>
      </c>
      <c r="O10" s="1146">
        <f>SUM(P10:Q10)</f>
        <v>0</v>
      </c>
      <c r="P10" s="1146">
        <v>0</v>
      </c>
      <c r="Q10" s="1147">
        <v>0</v>
      </c>
      <c r="R10" s="1144">
        <f t="shared" si="2"/>
        <v>0</v>
      </c>
      <c r="S10" s="1146">
        <v>0</v>
      </c>
      <c r="T10" s="1147">
        <v>0</v>
      </c>
    </row>
    <row r="11" spans="1:21" s="884" customFormat="1" ht="23.25" customHeight="1">
      <c r="A11" s="1633"/>
      <c r="B11" s="878" t="s">
        <v>300</v>
      </c>
      <c r="C11" s="878"/>
      <c r="D11" s="878"/>
      <c r="E11" s="878"/>
      <c r="F11" s="887"/>
      <c r="G11" s="887"/>
      <c r="H11" s="887"/>
      <c r="I11" s="887"/>
      <c r="J11" s="887"/>
      <c r="K11" s="887"/>
      <c r="L11" s="887"/>
      <c r="M11" s="887"/>
      <c r="N11" s="888"/>
      <c r="O11" s="887"/>
      <c r="P11" s="887"/>
      <c r="Q11" s="888"/>
      <c r="R11" s="887"/>
      <c r="S11" s="887"/>
      <c r="T11" s="888"/>
    </row>
    <row r="12" spans="1:21" ht="23.25" customHeight="1">
      <c r="A12" s="1633"/>
      <c r="B12" s="878" t="s">
        <v>1061</v>
      </c>
      <c r="C12" s="878"/>
      <c r="D12" s="878"/>
      <c r="E12" s="878"/>
      <c r="F12" s="885"/>
      <c r="G12" s="885"/>
      <c r="H12" s="885"/>
      <c r="I12" s="885"/>
      <c r="J12" s="885"/>
      <c r="K12" s="885"/>
      <c r="L12" s="885"/>
      <c r="M12" s="885"/>
      <c r="N12" s="886"/>
      <c r="O12" s="885"/>
      <c r="P12" s="885"/>
      <c r="Q12" s="886"/>
      <c r="R12" s="885"/>
      <c r="S12" s="885"/>
      <c r="T12" s="886"/>
    </row>
    <row r="13" spans="1:21" ht="23.25" customHeight="1">
      <c r="A13" s="1633"/>
      <c r="B13" s="878" t="s">
        <v>1062</v>
      </c>
      <c r="C13" s="878"/>
      <c r="D13" s="878"/>
      <c r="E13" s="878"/>
      <c r="F13" s="885"/>
      <c r="G13" s="885"/>
      <c r="H13" s="885"/>
      <c r="I13" s="885"/>
      <c r="J13" s="885"/>
      <c r="K13" s="885"/>
      <c r="L13" s="885"/>
      <c r="M13" s="885"/>
      <c r="N13" s="886"/>
      <c r="O13" s="885"/>
      <c r="P13" s="885"/>
      <c r="Q13" s="886"/>
      <c r="R13" s="885"/>
      <c r="S13" s="885"/>
      <c r="T13" s="886"/>
    </row>
    <row r="14" spans="1:21" s="884" customFormat="1" ht="23.25" customHeight="1">
      <c r="A14" s="1633"/>
      <c r="B14" s="878" t="s">
        <v>300</v>
      </c>
      <c r="C14" s="878"/>
      <c r="D14" s="878"/>
      <c r="E14" s="878"/>
      <c r="F14" s="887"/>
      <c r="G14" s="887"/>
      <c r="H14" s="887"/>
      <c r="I14" s="887"/>
      <c r="J14" s="887"/>
      <c r="K14" s="887"/>
      <c r="L14" s="887"/>
      <c r="M14" s="887"/>
      <c r="N14" s="888"/>
      <c r="O14" s="887"/>
      <c r="P14" s="887"/>
      <c r="Q14" s="888"/>
      <c r="R14" s="887"/>
      <c r="S14" s="887"/>
      <c r="T14" s="888"/>
    </row>
    <row r="15" spans="1:21" ht="23.25" customHeight="1">
      <c r="A15" s="1633"/>
      <c r="B15" s="878" t="s">
        <v>1061</v>
      </c>
      <c r="C15" s="878"/>
      <c r="D15" s="878"/>
      <c r="E15" s="878"/>
      <c r="F15" s="885"/>
      <c r="G15" s="885"/>
      <c r="H15" s="885"/>
      <c r="I15" s="885"/>
      <c r="J15" s="885"/>
      <c r="K15" s="885"/>
      <c r="L15" s="885"/>
      <c r="M15" s="885"/>
      <c r="N15" s="886"/>
      <c r="O15" s="885"/>
      <c r="P15" s="885"/>
      <c r="Q15" s="886"/>
      <c r="R15" s="885"/>
      <c r="S15" s="885"/>
      <c r="T15" s="886"/>
    </row>
    <row r="16" spans="1:21" ht="23.25" customHeight="1">
      <c r="A16" s="1633"/>
      <c r="B16" s="878" t="s">
        <v>1062</v>
      </c>
      <c r="C16" s="878"/>
      <c r="D16" s="878"/>
      <c r="E16" s="878"/>
      <c r="F16" s="885"/>
      <c r="G16" s="885"/>
      <c r="H16" s="885"/>
      <c r="I16" s="885"/>
      <c r="J16" s="885"/>
      <c r="K16" s="885"/>
      <c r="L16" s="885"/>
      <c r="M16" s="885"/>
      <c r="N16" s="886"/>
      <c r="O16" s="885"/>
      <c r="P16" s="885"/>
      <c r="Q16" s="886"/>
      <c r="R16" s="885"/>
      <c r="S16" s="885"/>
      <c r="T16" s="886"/>
    </row>
    <row r="17" spans="1:20" s="884" customFormat="1" ht="23.25" customHeight="1">
      <c r="A17" s="1633"/>
      <c r="B17" s="878" t="s">
        <v>300</v>
      </c>
      <c r="C17" s="878"/>
      <c r="D17" s="878"/>
      <c r="E17" s="878"/>
      <c r="F17" s="887"/>
      <c r="G17" s="887"/>
      <c r="H17" s="887"/>
      <c r="I17" s="887"/>
      <c r="J17" s="887"/>
      <c r="K17" s="887"/>
      <c r="L17" s="887"/>
      <c r="M17" s="887"/>
      <c r="N17" s="888"/>
      <c r="O17" s="887"/>
      <c r="P17" s="887"/>
      <c r="Q17" s="888"/>
      <c r="R17" s="887"/>
      <c r="S17" s="887"/>
      <c r="T17" s="888"/>
    </row>
    <row r="18" spans="1:20" ht="23.25" customHeight="1">
      <c r="A18" s="1633"/>
      <c r="B18" s="878" t="s">
        <v>1061</v>
      </c>
      <c r="C18" s="878"/>
      <c r="D18" s="878"/>
      <c r="E18" s="878"/>
      <c r="F18" s="885"/>
      <c r="G18" s="885"/>
      <c r="H18" s="885"/>
      <c r="I18" s="885"/>
      <c r="J18" s="885"/>
      <c r="K18" s="885"/>
      <c r="L18" s="885"/>
      <c r="M18" s="885"/>
      <c r="N18" s="886"/>
      <c r="O18" s="885"/>
      <c r="P18" s="885"/>
      <c r="Q18" s="886"/>
      <c r="R18" s="885"/>
      <c r="S18" s="885"/>
      <c r="T18" s="886"/>
    </row>
    <row r="19" spans="1:20" ht="23.25" customHeight="1">
      <c r="A19" s="1633"/>
      <c r="B19" s="878" t="s">
        <v>1062</v>
      </c>
      <c r="C19" s="878"/>
      <c r="D19" s="878"/>
      <c r="E19" s="878"/>
      <c r="F19" s="885"/>
      <c r="G19" s="885"/>
      <c r="H19" s="885"/>
      <c r="I19" s="885"/>
      <c r="J19" s="885"/>
      <c r="K19" s="885"/>
      <c r="L19" s="885"/>
      <c r="M19" s="885"/>
      <c r="N19" s="886"/>
      <c r="O19" s="885"/>
      <c r="P19" s="885"/>
      <c r="Q19" s="886"/>
      <c r="R19" s="885"/>
      <c r="S19" s="885"/>
      <c r="T19" s="886"/>
    </row>
    <row r="20" spans="1:20" s="679" customFormat="1" ht="24" customHeight="1">
      <c r="A20" s="707" t="s">
        <v>868</v>
      </c>
      <c r="B20" s="708"/>
      <c r="C20" s="708"/>
      <c r="D20" s="708"/>
      <c r="E20" s="708"/>
      <c r="F20" s="709"/>
      <c r="G20" s="710"/>
      <c r="H20" s="710"/>
      <c r="I20" s="709"/>
      <c r="J20" s="710"/>
      <c r="K20" s="710"/>
      <c r="L20" s="709"/>
      <c r="M20" s="708"/>
      <c r="N20" s="708"/>
      <c r="O20" s="710"/>
      <c r="P20" s="711"/>
      <c r="Q20" s="709"/>
      <c r="R20" s="710"/>
      <c r="S20" s="711"/>
      <c r="T20" s="709"/>
    </row>
    <row r="21" spans="1:20" s="679" customFormat="1" ht="17.25" customHeight="1">
      <c r="A21" s="683"/>
      <c r="B21" s="680"/>
      <c r="C21" s="680"/>
      <c r="D21" s="680"/>
      <c r="E21" s="680"/>
      <c r="G21" s="714"/>
      <c r="H21" s="714"/>
      <c r="J21" s="714"/>
      <c r="K21" s="714"/>
      <c r="M21" s="680"/>
      <c r="N21" s="680"/>
      <c r="O21" s="714"/>
      <c r="P21" s="718"/>
      <c r="R21" s="714"/>
      <c r="S21" s="718"/>
      <c r="T21" s="718" t="s">
        <v>1295</v>
      </c>
    </row>
    <row r="22" spans="1:20" s="679" customFormat="1" ht="16.5" customHeight="1">
      <c r="A22" s="713" t="s">
        <v>310</v>
      </c>
      <c r="B22" s="680"/>
      <c r="C22" s="680"/>
      <c r="D22" s="680"/>
      <c r="E22" s="713" t="s">
        <v>311</v>
      </c>
      <c r="H22" s="680"/>
      <c r="I22" s="680" t="s">
        <v>385</v>
      </c>
      <c r="L22" s="680"/>
      <c r="N22" s="714" t="s">
        <v>386</v>
      </c>
      <c r="Q22" s="680"/>
      <c r="T22" s="680"/>
    </row>
    <row r="23" spans="1:20" s="679" customFormat="1" ht="16.5" customHeight="1">
      <c r="H23" s="680"/>
      <c r="I23" s="680" t="s">
        <v>314</v>
      </c>
      <c r="L23" s="680"/>
      <c r="M23" s="713"/>
      <c r="N23" s="680"/>
      <c r="P23" s="680"/>
      <c r="Q23" s="680"/>
      <c r="S23" s="680"/>
      <c r="T23" s="680"/>
    </row>
    <row r="24" spans="1:20" ht="16.5" customHeight="1">
      <c r="A24" s="889" t="s">
        <v>870</v>
      </c>
      <c r="B24" s="889"/>
      <c r="C24" s="889"/>
      <c r="D24" s="889"/>
      <c r="E24" s="889"/>
      <c r="F24" s="876"/>
      <c r="G24" s="876"/>
      <c r="H24" s="876"/>
      <c r="I24" s="876"/>
      <c r="J24" s="876"/>
      <c r="K24" s="876"/>
      <c r="L24" s="876"/>
      <c r="M24" s="876"/>
      <c r="N24" s="876"/>
      <c r="O24" s="876"/>
      <c r="P24" s="876"/>
      <c r="Q24" s="876"/>
      <c r="R24" s="876"/>
      <c r="S24" s="876"/>
      <c r="T24" s="876"/>
    </row>
    <row r="25" spans="1:20" ht="16.5" customHeight="1">
      <c r="A25" s="715" t="s">
        <v>871</v>
      </c>
      <c r="B25" s="889"/>
      <c r="C25" s="889"/>
      <c r="D25" s="889"/>
      <c r="E25" s="889"/>
      <c r="F25" s="876"/>
      <c r="G25" s="876"/>
      <c r="H25" s="876"/>
      <c r="I25" s="876"/>
      <c r="J25" s="876"/>
      <c r="K25" s="876"/>
      <c r="L25" s="876"/>
      <c r="M25" s="876"/>
      <c r="N25" s="876"/>
      <c r="O25" s="876"/>
      <c r="P25" s="876"/>
      <c r="Q25" s="876"/>
      <c r="R25" s="876"/>
      <c r="S25" s="876"/>
      <c r="T25" s="876"/>
    </row>
    <row r="26" spans="1:20" ht="15.75" customHeight="1"/>
    <row r="27" spans="1:20" ht="16.5" customHeight="1"/>
    <row r="28" spans="1:20" ht="16.5" customHeight="1"/>
    <row r="29" spans="1:20" ht="16.5" customHeight="1"/>
    <row r="30" spans="1:20" ht="21" customHeight="1"/>
    <row r="31" spans="1:20" ht="16.5" customHeight="1"/>
    <row r="32" spans="1:20" ht="16.5" customHeight="1">
      <c r="A32" s="881"/>
      <c r="B32" s="881"/>
      <c r="C32" s="881"/>
      <c r="D32" s="881"/>
      <c r="E32" s="881"/>
      <c r="F32" s="881"/>
      <c r="G32" s="881"/>
      <c r="H32" s="881"/>
      <c r="I32" s="881"/>
      <c r="J32" s="881"/>
      <c r="K32" s="881"/>
      <c r="L32" s="881"/>
      <c r="M32" s="881"/>
      <c r="N32" s="881"/>
      <c r="O32" s="881"/>
      <c r="P32" s="881"/>
      <c r="Q32" s="881"/>
      <c r="R32" s="881"/>
      <c r="S32" s="881"/>
      <c r="T32" s="881"/>
    </row>
    <row r="33" spans="1:20" s="881" customFormat="1" ht="28.5" customHeight="1"/>
    <row r="34" spans="1:20" s="881" customFormat="1" ht="28.5" customHeight="1"/>
    <row r="35" spans="1:20" s="881" customFormat="1" ht="53.25" customHeight="1">
      <c r="A35" s="884"/>
      <c r="B35" s="884"/>
      <c r="C35" s="884"/>
      <c r="D35" s="884"/>
      <c r="E35" s="884"/>
      <c r="F35" s="884"/>
      <c r="G35" s="884"/>
      <c r="H35" s="884"/>
      <c r="I35" s="884"/>
      <c r="J35" s="884"/>
      <c r="K35" s="884"/>
      <c r="L35" s="884"/>
      <c r="M35" s="884"/>
      <c r="N35" s="884"/>
      <c r="O35" s="884"/>
      <c r="P35" s="884"/>
      <c r="Q35" s="884"/>
      <c r="R35" s="884"/>
      <c r="S35" s="884"/>
      <c r="T35" s="884"/>
    </row>
    <row r="36" spans="1:20" s="884" customFormat="1" ht="23.25" customHeight="1">
      <c r="A36" s="877"/>
      <c r="B36" s="877"/>
      <c r="C36" s="877"/>
      <c r="D36" s="877"/>
      <c r="E36" s="877"/>
      <c r="F36" s="877"/>
      <c r="G36" s="877"/>
      <c r="H36" s="877"/>
      <c r="I36" s="877"/>
      <c r="J36" s="877"/>
      <c r="K36" s="877"/>
      <c r="L36" s="877"/>
      <c r="M36" s="877"/>
      <c r="N36" s="877"/>
      <c r="O36" s="877"/>
      <c r="P36" s="877"/>
      <c r="Q36" s="877"/>
      <c r="R36" s="877"/>
      <c r="S36" s="877"/>
      <c r="T36" s="877"/>
    </row>
    <row r="37" spans="1:20" ht="23.25" customHeight="1"/>
    <row r="38" spans="1:20" ht="23.25" customHeight="1">
      <c r="A38" s="884"/>
      <c r="B38" s="884"/>
      <c r="C38" s="884"/>
      <c r="D38" s="884"/>
      <c r="E38" s="884"/>
      <c r="F38" s="884"/>
      <c r="G38" s="884"/>
      <c r="H38" s="884"/>
      <c r="I38" s="884"/>
      <c r="J38" s="884"/>
      <c r="K38" s="884"/>
      <c r="L38" s="884"/>
      <c r="M38" s="884"/>
      <c r="N38" s="884"/>
      <c r="O38" s="884"/>
      <c r="P38" s="884"/>
      <c r="Q38" s="884"/>
      <c r="R38" s="884"/>
      <c r="S38" s="884"/>
      <c r="T38" s="884"/>
    </row>
    <row r="39" spans="1:20" s="884" customFormat="1" ht="23.25" customHeight="1">
      <c r="A39" s="877"/>
      <c r="B39" s="877"/>
      <c r="C39" s="877"/>
      <c r="D39" s="877"/>
      <c r="E39" s="877"/>
      <c r="F39" s="877"/>
      <c r="G39" s="877"/>
      <c r="H39" s="877"/>
      <c r="I39" s="877"/>
      <c r="J39" s="877"/>
      <c r="K39" s="877"/>
      <c r="L39" s="877"/>
      <c r="M39" s="877"/>
      <c r="N39" s="877"/>
      <c r="O39" s="877"/>
      <c r="P39" s="877"/>
      <c r="Q39" s="877"/>
      <c r="R39" s="877"/>
      <c r="S39" s="877"/>
      <c r="T39" s="877"/>
    </row>
    <row r="40" spans="1:20" ht="23.25" customHeight="1"/>
    <row r="41" spans="1:20" ht="23.25" customHeight="1">
      <c r="A41" s="884"/>
      <c r="B41" s="884"/>
      <c r="C41" s="884"/>
      <c r="D41" s="884"/>
      <c r="E41" s="884"/>
      <c r="F41" s="884"/>
      <c r="G41" s="884"/>
      <c r="H41" s="884"/>
      <c r="I41" s="884"/>
      <c r="J41" s="884"/>
      <c r="K41" s="884"/>
      <c r="L41" s="884"/>
      <c r="M41" s="884"/>
      <c r="N41" s="884"/>
      <c r="O41" s="884"/>
      <c r="P41" s="884"/>
      <c r="Q41" s="884"/>
      <c r="R41" s="884"/>
      <c r="S41" s="884"/>
      <c r="T41" s="884"/>
    </row>
    <row r="42" spans="1:20" s="884" customFormat="1" ht="23.25" customHeight="1">
      <c r="A42" s="877"/>
      <c r="B42" s="877"/>
      <c r="C42" s="877"/>
      <c r="D42" s="877"/>
      <c r="E42" s="877"/>
      <c r="F42" s="877"/>
      <c r="G42" s="877"/>
      <c r="H42" s="877"/>
      <c r="I42" s="877"/>
      <c r="J42" s="877"/>
      <c r="K42" s="877"/>
      <c r="L42" s="877"/>
      <c r="M42" s="877"/>
      <c r="N42" s="877"/>
      <c r="O42" s="877"/>
      <c r="P42" s="877"/>
      <c r="Q42" s="877"/>
      <c r="R42" s="877"/>
      <c r="S42" s="877"/>
      <c r="T42" s="877"/>
    </row>
    <row r="43" spans="1:20" ht="23.25" customHeight="1"/>
    <row r="44" spans="1:20" ht="23.25" customHeight="1">
      <c r="A44" s="884"/>
      <c r="B44" s="884"/>
      <c r="C44" s="884"/>
      <c r="D44" s="884"/>
      <c r="E44" s="884"/>
      <c r="F44" s="884"/>
      <c r="G44" s="884"/>
      <c r="H44" s="884"/>
      <c r="I44" s="884"/>
      <c r="J44" s="884"/>
      <c r="K44" s="884"/>
      <c r="L44" s="884"/>
      <c r="M44" s="884"/>
      <c r="N44" s="884"/>
      <c r="O44" s="884"/>
      <c r="P44" s="884"/>
      <c r="Q44" s="884"/>
      <c r="R44" s="884"/>
      <c r="S44" s="884"/>
      <c r="T44" s="884"/>
    </row>
    <row r="45" spans="1:20" s="884" customFormat="1" ht="23.25" customHeight="1">
      <c r="A45" s="877"/>
      <c r="B45" s="877"/>
      <c r="C45" s="877"/>
      <c r="D45" s="877"/>
      <c r="E45" s="877"/>
      <c r="F45" s="877"/>
      <c r="G45" s="877"/>
      <c r="H45" s="877"/>
      <c r="I45" s="877"/>
      <c r="J45" s="877"/>
      <c r="K45" s="877"/>
      <c r="L45" s="877"/>
      <c r="M45" s="877"/>
      <c r="N45" s="877"/>
      <c r="O45" s="877"/>
      <c r="P45" s="877"/>
      <c r="Q45" s="877"/>
      <c r="R45" s="877"/>
      <c r="S45" s="877"/>
      <c r="T45" s="877"/>
    </row>
    <row r="46" spans="1:20" ht="23.25" customHeight="1"/>
    <row r="47" spans="1:20" ht="23.25" customHeight="1">
      <c r="A47" s="884"/>
      <c r="B47" s="884"/>
      <c r="C47" s="884"/>
      <c r="D47" s="884"/>
      <c r="E47" s="884"/>
      <c r="F47" s="884"/>
      <c r="G47" s="884"/>
      <c r="H47" s="884"/>
      <c r="I47" s="884"/>
      <c r="J47" s="884"/>
      <c r="K47" s="884"/>
      <c r="L47" s="884"/>
      <c r="M47" s="884"/>
      <c r="N47" s="884"/>
      <c r="O47" s="884"/>
      <c r="P47" s="884"/>
      <c r="Q47" s="884"/>
      <c r="R47" s="884"/>
      <c r="S47" s="884"/>
      <c r="T47" s="884"/>
    </row>
    <row r="48" spans="1:20" ht="14.25" customHeight="1"/>
    <row r="49" spans="1:20" ht="14.25" customHeight="1"/>
    <row r="50" spans="1:20" ht="16.5" customHeight="1"/>
    <row r="51" spans="1:20" ht="16.5" customHeight="1"/>
    <row r="58" spans="1:20" ht="15.75" customHeight="1">
      <c r="A58" s="881"/>
      <c r="B58" s="881"/>
      <c r="C58" s="881"/>
      <c r="D58" s="881"/>
      <c r="E58" s="881"/>
      <c r="F58" s="881"/>
      <c r="G58" s="881"/>
      <c r="H58" s="881"/>
      <c r="I58" s="881"/>
      <c r="J58" s="881"/>
      <c r="K58" s="881"/>
      <c r="L58" s="881"/>
      <c r="M58" s="881"/>
      <c r="N58" s="881"/>
      <c r="O58" s="881"/>
      <c r="P58" s="881"/>
      <c r="Q58" s="881"/>
      <c r="R58" s="881"/>
      <c r="S58" s="881"/>
      <c r="T58" s="881"/>
    </row>
    <row r="59" spans="1:20" ht="15.75" customHeight="1">
      <c r="A59" s="881"/>
      <c r="B59" s="881"/>
      <c r="C59" s="881"/>
      <c r="D59" s="881"/>
      <c r="E59" s="881"/>
      <c r="F59" s="881"/>
      <c r="G59" s="881"/>
      <c r="H59" s="881"/>
      <c r="I59" s="881"/>
      <c r="J59" s="881"/>
      <c r="K59" s="881"/>
      <c r="L59" s="881"/>
      <c r="M59" s="881"/>
      <c r="N59" s="881"/>
      <c r="O59" s="881"/>
      <c r="P59" s="881"/>
      <c r="Q59" s="881"/>
      <c r="R59" s="881"/>
      <c r="S59" s="881"/>
      <c r="T59" s="881"/>
    </row>
    <row r="60" spans="1:20" ht="15.75" customHeight="1">
      <c r="A60" s="881"/>
      <c r="B60" s="881"/>
      <c r="C60" s="881"/>
      <c r="D60" s="881"/>
      <c r="E60" s="881"/>
      <c r="F60" s="881"/>
      <c r="G60" s="881"/>
      <c r="H60" s="881"/>
      <c r="I60" s="881"/>
      <c r="J60" s="881"/>
      <c r="K60" s="881"/>
      <c r="L60" s="881"/>
      <c r="M60" s="881"/>
      <c r="N60" s="881"/>
      <c r="O60" s="881"/>
      <c r="P60" s="881"/>
      <c r="Q60" s="881"/>
      <c r="R60" s="881"/>
      <c r="S60" s="881"/>
      <c r="T60" s="881"/>
    </row>
    <row r="61" spans="1:20" ht="12" customHeight="1">
      <c r="A61" s="884"/>
      <c r="B61" s="884"/>
      <c r="C61" s="884"/>
      <c r="D61" s="884"/>
      <c r="E61" s="884"/>
      <c r="F61" s="884"/>
      <c r="G61" s="884"/>
      <c r="H61" s="884"/>
      <c r="I61" s="884"/>
      <c r="J61" s="884"/>
      <c r="K61" s="884"/>
      <c r="L61" s="884"/>
      <c r="M61" s="884"/>
      <c r="N61" s="884"/>
      <c r="O61" s="884"/>
      <c r="P61" s="884"/>
      <c r="Q61" s="884"/>
      <c r="R61" s="884"/>
      <c r="S61" s="884"/>
      <c r="T61" s="884"/>
    </row>
    <row r="64" spans="1:20" ht="12" customHeight="1">
      <c r="A64" s="884"/>
      <c r="B64" s="884"/>
      <c r="C64" s="884"/>
      <c r="D64" s="884"/>
      <c r="E64" s="884"/>
      <c r="F64" s="884"/>
      <c r="G64" s="884"/>
      <c r="H64" s="884"/>
      <c r="I64" s="884"/>
      <c r="J64" s="884"/>
      <c r="K64" s="884"/>
      <c r="L64" s="884"/>
      <c r="M64" s="884"/>
      <c r="N64" s="884"/>
      <c r="O64" s="884"/>
      <c r="P64" s="884"/>
      <c r="Q64" s="884"/>
      <c r="R64" s="884"/>
      <c r="S64" s="884"/>
      <c r="T64" s="884"/>
    </row>
    <row r="67" spans="1:20" ht="12" customHeight="1">
      <c r="A67" s="884"/>
      <c r="B67" s="884"/>
      <c r="C67" s="884"/>
      <c r="D67" s="884"/>
      <c r="E67" s="884"/>
      <c r="F67" s="884"/>
      <c r="G67" s="884"/>
      <c r="H67" s="884"/>
      <c r="I67" s="884"/>
      <c r="J67" s="884"/>
      <c r="K67" s="884"/>
      <c r="L67" s="884"/>
      <c r="M67" s="884"/>
      <c r="N67" s="884"/>
      <c r="O67" s="884"/>
      <c r="P67" s="884"/>
      <c r="Q67" s="884"/>
      <c r="R67" s="884"/>
      <c r="S67" s="884"/>
      <c r="T67" s="884"/>
    </row>
    <row r="70" spans="1:20" ht="12" customHeight="1">
      <c r="A70" s="884"/>
      <c r="B70" s="884"/>
      <c r="C70" s="884"/>
      <c r="D70" s="884"/>
      <c r="E70" s="884"/>
      <c r="F70" s="884"/>
      <c r="G70" s="884"/>
      <c r="H70" s="884"/>
      <c r="I70" s="884"/>
      <c r="J70" s="884"/>
      <c r="K70" s="884"/>
      <c r="L70" s="884"/>
      <c r="M70" s="884"/>
      <c r="N70" s="884"/>
      <c r="O70" s="884"/>
      <c r="P70" s="884"/>
      <c r="Q70" s="884"/>
      <c r="R70" s="884"/>
      <c r="S70" s="884"/>
      <c r="T70" s="884"/>
    </row>
    <row r="75" spans="1:20" ht="16.5" customHeight="1">
      <c r="A75" s="876"/>
      <c r="B75" s="876"/>
      <c r="C75" s="876"/>
      <c r="D75" s="876"/>
      <c r="E75" s="876"/>
      <c r="F75" s="876"/>
      <c r="G75" s="876"/>
    </row>
    <row r="76" spans="1:20" ht="16.5" customHeight="1">
      <c r="A76" s="876"/>
      <c r="B76" s="876"/>
      <c r="C76" s="876"/>
      <c r="D76" s="876"/>
      <c r="E76" s="876"/>
      <c r="F76" s="876"/>
      <c r="G76" s="876"/>
    </row>
    <row r="77" spans="1:20" ht="12" customHeight="1">
      <c r="A77" s="890"/>
      <c r="B77" s="890"/>
      <c r="C77" s="890"/>
      <c r="D77" s="890"/>
      <c r="E77" s="890"/>
      <c r="F77" s="890"/>
      <c r="G77" s="890"/>
    </row>
  </sheetData>
  <mergeCells count="18">
    <mergeCell ref="O6:Q6"/>
    <mergeCell ref="R6:T6"/>
    <mergeCell ref="A8:A10"/>
    <mergeCell ref="A11:A13"/>
    <mergeCell ref="A14:A16"/>
    <mergeCell ref="I6:K6"/>
    <mergeCell ref="L6:N6"/>
    <mergeCell ref="A17:A19"/>
    <mergeCell ref="A6:A7"/>
    <mergeCell ref="B6:B7"/>
    <mergeCell ref="C6:E6"/>
    <mergeCell ref="F6:H6"/>
    <mergeCell ref="A5:T5"/>
    <mergeCell ref="P1:Q1"/>
    <mergeCell ref="R1:T1"/>
    <mergeCell ref="P2:Q2"/>
    <mergeCell ref="R2:T2"/>
    <mergeCell ref="A3:T3"/>
  </mergeCells>
  <phoneticPr fontId="8" type="noConversion"/>
  <hyperlinks>
    <hyperlink ref="U1" location="預告統計資料發布時間表!A1" display="回發布時間表" xr:uid="{1CAE857D-0F86-49D5-8419-7C968752570D}"/>
  </hyperlinks>
  <printOptions horizontalCentered="1" verticalCentered="1"/>
  <pageMargins left="0.59015748031496096" right="0.59015748031496096" top="1.2791338582677159" bottom="0.92519685039370114" header="0.98385826771653495" footer="0.62992125984252012"/>
  <pageSetup paperSize="0" fitToWidth="0" fitToHeight="0" pageOrder="overThenDown" orientation="landscape" horizontalDpi="0" verticalDpi="0" copies="0"/>
  <headerFooter alignWithMargins="0"/>
  <drawing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D0FE75-3CCC-4F1C-929D-DF847D07A18B}">
  <dimension ref="A1:AF29"/>
  <sheetViews>
    <sheetView workbookViewId="0">
      <selection activeCell="U1" sqref="U1:V1"/>
    </sheetView>
  </sheetViews>
  <sheetFormatPr defaultColWidth="7.77734375" defaultRowHeight="12" customHeight="1"/>
  <cols>
    <col min="1" max="1" width="10.6640625" style="891" customWidth="1"/>
    <col min="2" max="7" width="6.21875" style="891" customWidth="1"/>
    <col min="8" max="9" width="14" style="891" customWidth="1"/>
    <col min="10" max="17" width="7.33203125" style="891" customWidth="1"/>
    <col min="18" max="19" width="9" style="891" customWidth="1"/>
    <col min="20" max="21" width="9.88671875" style="891" customWidth="1"/>
    <col min="22" max="22" width="12.88671875" style="891" customWidth="1"/>
    <col min="23" max="26" width="10" style="891" customWidth="1"/>
    <col min="27" max="31" width="7.77734375" style="891" customWidth="1"/>
    <col min="32" max="32" width="11" style="891" customWidth="1"/>
    <col min="33" max="258" width="7.77734375" style="891" customWidth="1"/>
    <col min="259" max="16384" width="7.77734375" style="891"/>
  </cols>
  <sheetData>
    <row r="1" spans="1:23" ht="16.5" customHeight="1">
      <c r="A1" s="677" t="s">
        <v>276</v>
      </c>
      <c r="B1" s="678"/>
      <c r="D1" s="728"/>
      <c r="E1" s="892"/>
      <c r="F1" s="892"/>
      <c r="G1" s="892"/>
      <c r="I1" s="893"/>
      <c r="J1" s="893"/>
      <c r="K1" s="893"/>
      <c r="L1" s="893"/>
      <c r="M1" s="893"/>
      <c r="N1" s="893"/>
      <c r="O1" s="893"/>
      <c r="P1" s="893"/>
      <c r="R1" s="1639"/>
      <c r="S1" s="892"/>
      <c r="T1" s="681" t="s">
        <v>344</v>
      </c>
      <c r="U1" s="1561" t="s">
        <v>1287</v>
      </c>
      <c r="V1" s="1561"/>
      <c r="W1" s="119" t="s">
        <v>9</v>
      </c>
    </row>
    <row r="2" spans="1:23" ht="18" customHeight="1">
      <c r="A2" s="856" t="s">
        <v>844</v>
      </c>
      <c r="B2" s="682" t="s">
        <v>1040</v>
      </c>
      <c r="D2" s="682"/>
      <c r="E2" s="892"/>
      <c r="F2" s="892"/>
      <c r="G2" s="892"/>
      <c r="H2" s="893"/>
      <c r="I2" s="893"/>
      <c r="J2" s="893"/>
      <c r="K2" s="893"/>
      <c r="L2" s="893"/>
      <c r="M2" s="893"/>
      <c r="N2" s="893"/>
      <c r="O2" s="893"/>
      <c r="P2" s="893"/>
      <c r="R2" s="1639"/>
      <c r="S2" s="892"/>
      <c r="T2" s="681" t="s">
        <v>846</v>
      </c>
      <c r="U2" s="1562" t="s">
        <v>1073</v>
      </c>
      <c r="V2" s="1562"/>
    </row>
    <row r="3" spans="1:23" ht="21" customHeight="1">
      <c r="A3" s="894"/>
      <c r="B3" s="894"/>
      <c r="C3" s="894"/>
      <c r="D3" s="894"/>
      <c r="E3" s="894"/>
      <c r="F3" s="894"/>
      <c r="G3" s="894"/>
      <c r="H3" s="894"/>
      <c r="I3" s="894"/>
      <c r="J3" s="894"/>
      <c r="K3" s="894"/>
      <c r="L3" s="894"/>
      <c r="M3" s="894"/>
      <c r="N3" s="894"/>
      <c r="O3" s="894"/>
      <c r="P3" s="894"/>
      <c r="Q3" s="894"/>
      <c r="R3" s="894"/>
      <c r="S3" s="894"/>
      <c r="T3" s="894"/>
      <c r="U3" s="894"/>
      <c r="V3" s="894"/>
    </row>
    <row r="4" spans="1:23" ht="21" customHeight="1">
      <c r="A4" s="1640" t="s">
        <v>1298</v>
      </c>
      <c r="B4" s="1640"/>
      <c r="C4" s="1640"/>
      <c r="D4" s="1640"/>
      <c r="E4" s="1640"/>
      <c r="F4" s="1640"/>
      <c r="G4" s="1640"/>
      <c r="H4" s="1640"/>
      <c r="I4" s="1640"/>
      <c r="J4" s="1640"/>
      <c r="K4" s="1640"/>
      <c r="L4" s="1640"/>
      <c r="M4" s="1640"/>
      <c r="N4" s="1640"/>
      <c r="O4" s="1640"/>
      <c r="P4" s="1640"/>
      <c r="Q4" s="1640"/>
      <c r="R4" s="1640"/>
      <c r="S4" s="1640"/>
      <c r="T4" s="1640"/>
      <c r="U4" s="1640"/>
      <c r="V4" s="1640"/>
    </row>
    <row r="5" spans="1:23" ht="16.5" customHeight="1">
      <c r="H5" s="895"/>
      <c r="I5" s="895"/>
      <c r="J5" s="895"/>
      <c r="K5" s="895"/>
      <c r="L5" s="895"/>
      <c r="M5" s="895"/>
      <c r="N5" s="895"/>
      <c r="O5" s="895"/>
      <c r="P5" s="895"/>
      <c r="Q5" s="895"/>
      <c r="R5" s="895"/>
      <c r="S5" s="895"/>
      <c r="T5" s="895"/>
      <c r="U5" s="895"/>
      <c r="V5" s="895"/>
    </row>
    <row r="6" spans="1:23" ht="16.5" customHeight="1">
      <c r="A6" s="1641" t="s">
        <v>1299</v>
      </c>
      <c r="B6" s="1641"/>
      <c r="C6" s="1641"/>
      <c r="D6" s="1641"/>
      <c r="E6" s="1641"/>
      <c r="F6" s="1641"/>
      <c r="G6" s="1641"/>
      <c r="H6" s="1641"/>
      <c r="I6" s="1641"/>
      <c r="J6" s="1641"/>
      <c r="K6" s="1641"/>
      <c r="L6" s="1641"/>
      <c r="M6" s="1641"/>
      <c r="N6" s="1641"/>
      <c r="O6" s="1641"/>
      <c r="P6" s="1641"/>
      <c r="Q6" s="1641"/>
      <c r="R6" s="1641"/>
      <c r="S6" s="1641"/>
      <c r="T6" s="1641"/>
      <c r="U6" s="1641"/>
      <c r="V6" s="1641"/>
    </row>
    <row r="7" spans="1:23" s="897" customFormat="1" ht="22.5" customHeight="1">
      <c r="A7" s="1637" t="s">
        <v>849</v>
      </c>
      <c r="B7" s="1638" t="s">
        <v>1074</v>
      </c>
      <c r="C7" s="1638"/>
      <c r="D7" s="1638"/>
      <c r="E7" s="1638"/>
      <c r="F7" s="1638"/>
      <c r="G7" s="1638"/>
      <c r="H7" s="1638" t="s">
        <v>1075</v>
      </c>
      <c r="I7" s="1638"/>
      <c r="J7" s="1638" t="s">
        <v>1076</v>
      </c>
      <c r="K7" s="1638"/>
      <c r="L7" s="1638"/>
      <c r="M7" s="1638"/>
      <c r="N7" s="1638" t="s">
        <v>1077</v>
      </c>
      <c r="O7" s="1638"/>
      <c r="P7" s="1638"/>
      <c r="Q7" s="1638"/>
      <c r="R7" s="1638" t="s">
        <v>1078</v>
      </c>
      <c r="S7" s="1638"/>
      <c r="T7" s="1638"/>
      <c r="U7" s="1638"/>
      <c r="V7" s="1642" t="s">
        <v>1079</v>
      </c>
    </row>
    <row r="8" spans="1:23" s="897" customFormat="1" ht="22.5" customHeight="1">
      <c r="A8" s="1637"/>
      <c r="B8" s="1638" t="s">
        <v>1080</v>
      </c>
      <c r="C8" s="1638"/>
      <c r="D8" s="1638"/>
      <c r="E8" s="1638"/>
      <c r="F8" s="1638" t="s">
        <v>1081</v>
      </c>
      <c r="G8" s="1638"/>
      <c r="H8" s="1638"/>
      <c r="I8" s="1638"/>
      <c r="J8" s="1638"/>
      <c r="K8" s="1638"/>
      <c r="L8" s="1638"/>
      <c r="M8" s="1638"/>
      <c r="N8" s="1638"/>
      <c r="O8" s="1638"/>
      <c r="P8" s="1638"/>
      <c r="Q8" s="1638"/>
      <c r="R8" s="1638"/>
      <c r="S8" s="1638"/>
      <c r="T8" s="1638"/>
      <c r="U8" s="1638"/>
      <c r="V8" s="1642"/>
    </row>
    <row r="9" spans="1:23" s="897" customFormat="1" ht="58.5" customHeight="1">
      <c r="A9" s="1637"/>
      <c r="B9" s="1638" t="s">
        <v>1082</v>
      </c>
      <c r="C9" s="1638"/>
      <c r="D9" s="1638" t="s">
        <v>1083</v>
      </c>
      <c r="E9" s="1638"/>
      <c r="F9" s="1638" t="s">
        <v>1084</v>
      </c>
      <c r="G9" s="1638"/>
      <c r="H9" s="1638" t="s">
        <v>1085</v>
      </c>
      <c r="I9" s="1638" t="s">
        <v>1086</v>
      </c>
      <c r="J9" s="1638" t="s">
        <v>1087</v>
      </c>
      <c r="K9" s="1638"/>
      <c r="L9" s="1638" t="s">
        <v>1088</v>
      </c>
      <c r="M9" s="1638"/>
      <c r="N9" s="1638" t="s">
        <v>1087</v>
      </c>
      <c r="O9" s="1638"/>
      <c r="P9" s="1638" t="s">
        <v>1088</v>
      </c>
      <c r="Q9" s="1638"/>
      <c r="R9" s="1638" t="s">
        <v>1089</v>
      </c>
      <c r="S9" s="1638"/>
      <c r="T9" s="1638" t="s">
        <v>1090</v>
      </c>
      <c r="U9" s="1638"/>
      <c r="V9" s="1642"/>
    </row>
    <row r="10" spans="1:23" s="897" customFormat="1" ht="34.5" customHeight="1">
      <c r="A10" s="1637"/>
      <c r="B10" s="898" t="s">
        <v>700</v>
      </c>
      <c r="C10" s="898" t="s">
        <v>701</v>
      </c>
      <c r="D10" s="898" t="s">
        <v>700</v>
      </c>
      <c r="E10" s="898" t="s">
        <v>701</v>
      </c>
      <c r="F10" s="898" t="s">
        <v>700</v>
      </c>
      <c r="G10" s="898" t="s">
        <v>701</v>
      </c>
      <c r="H10" s="1638"/>
      <c r="I10" s="1638"/>
      <c r="J10" s="898" t="s">
        <v>700</v>
      </c>
      <c r="K10" s="898" t="s">
        <v>701</v>
      </c>
      <c r="L10" s="898" t="s">
        <v>700</v>
      </c>
      <c r="M10" s="898" t="s">
        <v>701</v>
      </c>
      <c r="N10" s="898" t="s">
        <v>700</v>
      </c>
      <c r="O10" s="898" t="s">
        <v>701</v>
      </c>
      <c r="P10" s="898" t="s">
        <v>700</v>
      </c>
      <c r="Q10" s="898" t="s">
        <v>701</v>
      </c>
      <c r="R10" s="898" t="s">
        <v>700</v>
      </c>
      <c r="S10" s="898" t="s">
        <v>701</v>
      </c>
      <c r="T10" s="898" t="s">
        <v>700</v>
      </c>
      <c r="U10" s="898" t="s">
        <v>701</v>
      </c>
      <c r="V10" s="1642"/>
    </row>
    <row r="11" spans="1:23" s="900" customFormat="1" ht="23.25" customHeight="1">
      <c r="A11" s="899" t="s">
        <v>705</v>
      </c>
      <c r="B11" s="1148">
        <v>0</v>
      </c>
      <c r="C11" s="1149">
        <v>0</v>
      </c>
      <c r="D11" s="1149">
        <v>0</v>
      </c>
      <c r="E11" s="1149">
        <v>0</v>
      </c>
      <c r="F11" s="1149">
        <v>0</v>
      </c>
      <c r="G11" s="1149">
        <v>0</v>
      </c>
      <c r="H11" s="1150">
        <v>3</v>
      </c>
      <c r="I11" s="1150">
        <v>5</v>
      </c>
      <c r="J11" s="1150">
        <v>5</v>
      </c>
      <c r="K11" s="1150">
        <v>1</v>
      </c>
      <c r="L11" s="1150">
        <v>0</v>
      </c>
      <c r="M11" s="1150">
        <v>0</v>
      </c>
      <c r="N11" s="1150">
        <v>0</v>
      </c>
      <c r="O11" s="1150">
        <v>0</v>
      </c>
      <c r="P11" s="1150">
        <v>1</v>
      </c>
      <c r="Q11" s="1150">
        <v>2</v>
      </c>
      <c r="R11" s="1150">
        <v>0</v>
      </c>
      <c r="S11" s="1150">
        <v>0</v>
      </c>
      <c r="T11" s="1150">
        <v>0</v>
      </c>
      <c r="U11" s="1151">
        <v>0</v>
      </c>
      <c r="V11" s="1151">
        <v>0</v>
      </c>
    </row>
    <row r="12" spans="1:23" ht="23.25" customHeight="1">
      <c r="A12" s="901"/>
      <c r="B12" s="901"/>
      <c r="C12" s="896"/>
      <c r="D12" s="896"/>
      <c r="E12" s="896"/>
      <c r="F12" s="896"/>
      <c r="G12" s="896"/>
      <c r="H12" s="902"/>
      <c r="I12" s="903"/>
      <c r="J12" s="903"/>
      <c r="K12" s="903"/>
      <c r="L12" s="903"/>
      <c r="M12" s="903"/>
      <c r="N12" s="903"/>
      <c r="O12" s="903"/>
      <c r="P12" s="903"/>
      <c r="Q12" s="903"/>
      <c r="R12" s="903"/>
      <c r="S12" s="903"/>
      <c r="T12" s="903"/>
      <c r="U12" s="904"/>
      <c r="V12" s="904"/>
    </row>
    <row r="13" spans="1:23" ht="23.25" customHeight="1">
      <c r="A13" s="901"/>
      <c r="B13" s="901"/>
      <c r="C13" s="896"/>
      <c r="D13" s="896"/>
      <c r="E13" s="896"/>
      <c r="F13" s="896"/>
      <c r="G13" s="896"/>
      <c r="H13" s="902"/>
      <c r="I13" s="903"/>
      <c r="J13" s="903"/>
      <c r="K13" s="903"/>
      <c r="L13" s="903"/>
      <c r="M13" s="903"/>
      <c r="N13" s="903"/>
      <c r="O13" s="903"/>
      <c r="P13" s="903"/>
      <c r="Q13" s="903"/>
      <c r="R13" s="903"/>
      <c r="S13" s="903"/>
      <c r="T13" s="903"/>
      <c r="U13" s="904"/>
      <c r="V13" s="904"/>
    </row>
    <row r="14" spans="1:23" s="900" customFormat="1" ht="23.25" customHeight="1">
      <c r="A14" s="901"/>
      <c r="B14" s="901"/>
      <c r="C14" s="896"/>
      <c r="D14" s="896"/>
      <c r="E14" s="896"/>
      <c r="F14" s="896"/>
      <c r="G14" s="896"/>
      <c r="H14" s="905"/>
      <c r="I14" s="905"/>
      <c r="J14" s="905"/>
      <c r="K14" s="905"/>
      <c r="L14" s="905"/>
      <c r="M14" s="905"/>
      <c r="N14" s="905"/>
      <c r="O14" s="905"/>
      <c r="P14" s="905"/>
      <c r="Q14" s="905"/>
      <c r="R14" s="905"/>
      <c r="S14" s="905"/>
      <c r="T14" s="905"/>
      <c r="U14" s="906"/>
      <c r="V14" s="906"/>
    </row>
    <row r="15" spans="1:23" ht="23.25" customHeight="1">
      <c r="A15" s="901"/>
      <c r="B15" s="901"/>
      <c r="C15" s="896"/>
      <c r="D15" s="896"/>
      <c r="E15" s="896"/>
      <c r="F15" s="896"/>
      <c r="G15" s="896"/>
      <c r="H15" s="902"/>
      <c r="I15" s="903"/>
      <c r="J15" s="903"/>
      <c r="K15" s="903"/>
      <c r="L15" s="903"/>
      <c r="M15" s="903"/>
      <c r="N15" s="903"/>
      <c r="O15" s="903"/>
      <c r="P15" s="903"/>
      <c r="Q15" s="903"/>
      <c r="R15" s="903"/>
      <c r="S15" s="903"/>
      <c r="T15" s="903"/>
      <c r="U15" s="904"/>
      <c r="V15" s="904"/>
    </row>
    <row r="16" spans="1:23" ht="23.25" customHeight="1">
      <c r="A16" s="901"/>
      <c r="B16" s="901"/>
      <c r="C16" s="896"/>
      <c r="D16" s="896"/>
      <c r="E16" s="896"/>
      <c r="F16" s="896"/>
      <c r="G16" s="896"/>
      <c r="H16" s="902"/>
      <c r="I16" s="903"/>
      <c r="J16" s="903"/>
      <c r="K16" s="903"/>
      <c r="L16" s="903"/>
      <c r="M16" s="903"/>
      <c r="N16" s="903"/>
      <c r="O16" s="903"/>
      <c r="P16" s="903"/>
      <c r="Q16" s="903"/>
      <c r="R16" s="903"/>
      <c r="S16" s="903"/>
      <c r="T16" s="903"/>
      <c r="U16" s="904"/>
      <c r="V16" s="904"/>
    </row>
    <row r="17" spans="1:32" s="900" customFormat="1" ht="23.25" customHeight="1">
      <c r="A17" s="901"/>
      <c r="B17" s="901"/>
      <c r="C17" s="896"/>
      <c r="D17" s="896"/>
      <c r="E17" s="896"/>
      <c r="F17" s="896"/>
      <c r="G17" s="896"/>
      <c r="H17" s="905"/>
      <c r="I17" s="905"/>
      <c r="J17" s="905"/>
      <c r="K17" s="905"/>
      <c r="L17" s="905"/>
      <c r="M17" s="905"/>
      <c r="N17" s="905"/>
      <c r="O17" s="905"/>
      <c r="P17" s="905"/>
      <c r="Q17" s="905"/>
      <c r="R17" s="905"/>
      <c r="S17" s="905"/>
      <c r="T17" s="905"/>
      <c r="U17" s="906"/>
      <c r="V17" s="906"/>
    </row>
    <row r="18" spans="1:32" ht="23.25" customHeight="1">
      <c r="A18" s="901"/>
      <c r="B18" s="901"/>
      <c r="C18" s="896"/>
      <c r="D18" s="896"/>
      <c r="E18" s="896"/>
      <c r="F18" s="896"/>
      <c r="G18" s="896"/>
      <c r="H18" s="902"/>
      <c r="I18" s="903"/>
      <c r="J18" s="903"/>
      <c r="K18" s="903"/>
      <c r="L18" s="903"/>
      <c r="M18" s="903"/>
      <c r="N18" s="903"/>
      <c r="O18" s="903"/>
      <c r="P18" s="903"/>
      <c r="Q18" s="903"/>
      <c r="R18" s="903"/>
      <c r="S18" s="903"/>
      <c r="T18" s="903"/>
      <c r="U18" s="904"/>
      <c r="V18" s="904"/>
    </row>
    <row r="19" spans="1:32" ht="23.25" customHeight="1">
      <c r="A19" s="901"/>
      <c r="B19" s="901"/>
      <c r="C19" s="896"/>
      <c r="D19" s="896"/>
      <c r="E19" s="896"/>
      <c r="F19" s="896"/>
      <c r="G19" s="896"/>
      <c r="H19" s="902"/>
      <c r="I19" s="903"/>
      <c r="J19" s="903"/>
      <c r="K19" s="903"/>
      <c r="L19" s="903"/>
      <c r="M19" s="903"/>
      <c r="N19" s="903"/>
      <c r="O19" s="903"/>
      <c r="P19" s="903"/>
      <c r="Q19" s="903"/>
      <c r="R19" s="903"/>
      <c r="S19" s="903"/>
      <c r="T19" s="903"/>
      <c r="U19" s="904"/>
      <c r="V19" s="904"/>
    </row>
    <row r="20" spans="1:32" s="900" customFormat="1" ht="23.25" customHeight="1">
      <c r="A20" s="901"/>
      <c r="B20" s="901"/>
      <c r="C20" s="896"/>
      <c r="D20" s="896"/>
      <c r="E20" s="896"/>
      <c r="F20" s="896"/>
      <c r="G20" s="896"/>
      <c r="H20" s="905"/>
      <c r="I20" s="905"/>
      <c r="J20" s="905"/>
      <c r="K20" s="905"/>
      <c r="L20" s="905"/>
      <c r="M20" s="905"/>
      <c r="N20" s="905"/>
      <c r="O20" s="905"/>
      <c r="P20" s="905"/>
      <c r="Q20" s="905"/>
      <c r="R20" s="905"/>
      <c r="S20" s="905"/>
      <c r="T20" s="905"/>
      <c r="U20" s="906"/>
      <c r="V20" s="906"/>
    </row>
    <row r="21" spans="1:32" ht="23.25" customHeight="1">
      <c r="A21" s="901"/>
      <c r="B21" s="901"/>
      <c r="C21" s="896"/>
      <c r="D21" s="896"/>
      <c r="E21" s="896"/>
      <c r="F21" s="896"/>
      <c r="G21" s="896"/>
      <c r="H21" s="902"/>
      <c r="I21" s="903"/>
      <c r="J21" s="903"/>
      <c r="K21" s="903"/>
      <c r="L21" s="903"/>
      <c r="M21" s="903"/>
      <c r="N21" s="903"/>
      <c r="O21" s="903"/>
      <c r="P21" s="903"/>
      <c r="Q21" s="903"/>
      <c r="R21" s="903"/>
      <c r="S21" s="903"/>
      <c r="T21" s="903"/>
      <c r="U21" s="904"/>
      <c r="V21" s="904"/>
    </row>
    <row r="22" spans="1:32" ht="23.25" customHeight="1">
      <c r="A22" s="901"/>
      <c r="B22" s="901"/>
      <c r="C22" s="896"/>
      <c r="D22" s="896"/>
      <c r="E22" s="896"/>
      <c r="F22" s="896"/>
      <c r="G22" s="896"/>
      <c r="H22" s="902"/>
      <c r="I22" s="903"/>
      <c r="J22" s="903"/>
      <c r="K22" s="903"/>
      <c r="L22" s="903"/>
      <c r="M22" s="903"/>
      <c r="N22" s="903"/>
      <c r="O22" s="903"/>
      <c r="P22" s="903"/>
      <c r="Q22" s="903"/>
      <c r="R22" s="903"/>
      <c r="S22" s="903"/>
      <c r="T22" s="903"/>
      <c r="U22" s="904"/>
      <c r="V22" s="904"/>
    </row>
    <row r="23" spans="1:32" s="679" customFormat="1" ht="24" customHeight="1">
      <c r="A23" s="707" t="s">
        <v>868</v>
      </c>
      <c r="B23" s="907"/>
      <c r="C23" s="708"/>
      <c r="D23" s="708"/>
      <c r="E23" s="708"/>
      <c r="F23" s="708"/>
      <c r="G23" s="709"/>
      <c r="H23" s="710"/>
      <c r="I23" s="709"/>
      <c r="J23" s="710"/>
      <c r="K23" s="710"/>
      <c r="L23" s="710"/>
      <c r="M23" s="709"/>
      <c r="N23" s="708"/>
      <c r="O23" s="708"/>
      <c r="P23" s="708"/>
      <c r="Q23" s="708"/>
      <c r="R23" s="710"/>
      <c r="S23" s="710"/>
      <c r="T23" s="711"/>
      <c r="U23" s="711"/>
      <c r="V23" s="709"/>
    </row>
    <row r="24" spans="1:32" s="679" customFormat="1" ht="18.899999999999999" customHeight="1">
      <c r="A24" s="683"/>
      <c r="B24" s="683"/>
      <c r="C24" s="680"/>
      <c r="D24" s="680"/>
      <c r="E24" s="680"/>
      <c r="F24" s="680"/>
      <c r="H24" s="714"/>
      <c r="J24" s="714"/>
      <c r="K24" s="714"/>
      <c r="L24" s="714"/>
      <c r="N24" s="680"/>
      <c r="O24" s="680"/>
      <c r="P24" s="680"/>
      <c r="Q24" s="680"/>
      <c r="R24" s="714"/>
      <c r="S24" s="714"/>
      <c r="T24" s="718"/>
      <c r="U24" s="718"/>
      <c r="V24" s="718" t="s">
        <v>1295</v>
      </c>
    </row>
    <row r="25" spans="1:32" s="679" customFormat="1" ht="13.5" customHeight="1">
      <c r="A25" s="713" t="s">
        <v>310</v>
      </c>
      <c r="B25" s="713"/>
      <c r="C25" s="680"/>
      <c r="D25" s="680"/>
      <c r="E25" s="680"/>
      <c r="F25" s="714" t="s">
        <v>311</v>
      </c>
      <c r="J25" s="714" t="s">
        <v>385</v>
      </c>
      <c r="K25" s="680"/>
      <c r="L25" s="680"/>
      <c r="O25" s="714" t="s">
        <v>386</v>
      </c>
      <c r="Q25" s="714"/>
      <c r="S25" s="714"/>
      <c r="V25" s="680"/>
    </row>
    <row r="26" spans="1:32" s="679" customFormat="1" ht="14.25" customHeight="1">
      <c r="J26" s="714" t="s">
        <v>314</v>
      </c>
      <c r="K26" s="680"/>
      <c r="L26" s="680"/>
      <c r="M26" s="713"/>
      <c r="N26" s="713"/>
      <c r="O26" s="713"/>
      <c r="Q26" s="680"/>
      <c r="T26" s="680"/>
      <c r="U26" s="680"/>
      <c r="V26" s="680"/>
    </row>
    <row r="27" spans="1:32" ht="16.5" customHeight="1">
      <c r="A27" s="908" t="s">
        <v>870</v>
      </c>
      <c r="B27" s="908"/>
      <c r="C27" s="908"/>
      <c r="D27" s="908"/>
      <c r="E27" s="908"/>
      <c r="F27" s="908"/>
      <c r="G27" s="908"/>
      <c r="H27" s="893"/>
      <c r="I27" s="893"/>
      <c r="J27" s="893"/>
      <c r="K27" s="893"/>
      <c r="L27" s="893"/>
      <c r="M27" s="893"/>
      <c r="N27" s="893"/>
      <c r="O27" s="893"/>
      <c r="P27" s="893"/>
      <c r="Q27" s="893"/>
      <c r="R27" s="893"/>
      <c r="S27" s="893"/>
      <c r="T27" s="893"/>
      <c r="U27" s="893"/>
      <c r="V27" s="893"/>
      <c r="W27" s="893"/>
      <c r="X27" s="893"/>
      <c r="Y27" s="893"/>
      <c r="Z27" s="893"/>
      <c r="AA27" s="893"/>
      <c r="AB27" s="893"/>
      <c r="AC27" s="893"/>
      <c r="AD27" s="893"/>
      <c r="AE27" s="893"/>
      <c r="AF27" s="893"/>
    </row>
    <row r="28" spans="1:32" ht="16.5" customHeight="1">
      <c r="A28" s="715" t="s">
        <v>913</v>
      </c>
      <c r="B28" s="715"/>
      <c r="C28" s="908"/>
      <c r="D28" s="908"/>
      <c r="E28" s="908"/>
      <c r="F28" s="908"/>
      <c r="G28" s="908"/>
      <c r="H28" s="893"/>
      <c r="I28" s="893"/>
      <c r="J28" s="893"/>
      <c r="K28" s="893"/>
      <c r="L28" s="893"/>
      <c r="M28" s="893"/>
      <c r="N28" s="893"/>
      <c r="O28" s="893"/>
      <c r="P28" s="893"/>
      <c r="Q28" s="893"/>
      <c r="R28" s="893"/>
      <c r="S28" s="893"/>
      <c r="T28" s="893"/>
      <c r="U28" s="893"/>
      <c r="V28" s="893"/>
      <c r="W28" s="893"/>
      <c r="X28" s="893"/>
      <c r="Y28" s="893"/>
      <c r="Z28" s="893"/>
      <c r="AA28" s="893"/>
      <c r="AB28" s="893"/>
      <c r="AC28" s="893"/>
      <c r="AD28" s="893"/>
      <c r="AE28" s="893"/>
      <c r="AF28" s="893"/>
    </row>
    <row r="29" spans="1:32" ht="16.5" customHeight="1">
      <c r="A29" s="909" t="s">
        <v>1091</v>
      </c>
      <c r="B29" s="909"/>
      <c r="C29" s="910"/>
      <c r="D29" s="910"/>
      <c r="E29" s="910"/>
      <c r="F29" s="910"/>
      <c r="G29" s="910"/>
      <c r="H29" s="910"/>
      <c r="I29" s="910"/>
      <c r="J29" s="910"/>
      <c r="K29" s="910"/>
      <c r="L29" s="910"/>
      <c r="M29" s="910"/>
      <c r="N29" s="910"/>
      <c r="O29" s="910"/>
      <c r="P29" s="910"/>
      <c r="Q29" s="910"/>
      <c r="R29" s="910"/>
      <c r="S29" s="910"/>
      <c r="T29" s="910"/>
      <c r="U29" s="910"/>
      <c r="V29" s="910"/>
      <c r="W29" s="910"/>
      <c r="X29" s="910"/>
      <c r="Y29" s="910"/>
      <c r="Z29" s="910"/>
      <c r="AA29" s="910"/>
      <c r="AB29" s="910"/>
      <c r="AC29" s="910"/>
      <c r="AD29" s="910"/>
      <c r="AE29" s="910"/>
      <c r="AF29" s="910"/>
    </row>
  </sheetData>
  <mergeCells count="25">
    <mergeCell ref="R7:U8"/>
    <mergeCell ref="V7:V10"/>
    <mergeCell ref="B8:E8"/>
    <mergeCell ref="F8:G8"/>
    <mergeCell ref="B9:C9"/>
    <mergeCell ref="D9:E9"/>
    <mergeCell ref="F9:G9"/>
    <mergeCell ref="H9:H10"/>
    <mergeCell ref="I9:I10"/>
    <mergeCell ref="J9:K9"/>
    <mergeCell ref="L9:M9"/>
    <mergeCell ref="N9:O9"/>
    <mergeCell ref="P9:Q9"/>
    <mergeCell ref="R9:S9"/>
    <mergeCell ref="T9:U9"/>
    <mergeCell ref="R1:R2"/>
    <mergeCell ref="U1:V1"/>
    <mergeCell ref="U2:V2"/>
    <mergeCell ref="A4:V4"/>
    <mergeCell ref="A6:V6"/>
    <mergeCell ref="A7:A10"/>
    <mergeCell ref="B7:G7"/>
    <mergeCell ref="H7:I8"/>
    <mergeCell ref="J7:M8"/>
    <mergeCell ref="N7:Q8"/>
  </mergeCells>
  <phoneticPr fontId="8" type="noConversion"/>
  <hyperlinks>
    <hyperlink ref="W1" location="預告統計資料發布時間表!A1" display="回發布時間表" xr:uid="{2473A9F4-63A9-4D5D-A0E4-6CB9ECA10167}"/>
  </hyperlinks>
  <printOptions horizontalCentered="1" verticalCentered="1"/>
  <pageMargins left="0.59015748031496096" right="0.59015748031496096" top="1.082677165354331" bottom="1.003543307086614" header="0.78740157480314998" footer="0.70826771653543308"/>
  <pageSetup paperSize="0" fitToWidth="0" fitToHeight="0" pageOrder="overThenDown" orientation="landscape" horizontalDpi="0" verticalDpi="0" copies="0"/>
  <headerFooter alignWithMargins="0"/>
  <drawing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D203AD-BA78-4E50-AEE3-1AA692539350}">
  <dimension ref="A1:X26"/>
  <sheetViews>
    <sheetView topLeftCell="A10" workbookViewId="0">
      <selection activeCell="F11" sqref="F11"/>
    </sheetView>
  </sheetViews>
  <sheetFormatPr defaultColWidth="7.77734375" defaultRowHeight="12" customHeight="1"/>
  <cols>
    <col min="1" max="1" width="12.33203125" style="911" customWidth="1"/>
    <col min="2" max="2" width="9.5546875" style="911" customWidth="1"/>
    <col min="3" max="6" width="21.5546875" style="911" customWidth="1"/>
    <col min="7" max="8" width="11.5546875" style="911" customWidth="1"/>
    <col min="9" max="9" width="21.5546875" style="911" customWidth="1"/>
    <col min="10" max="18" width="10" style="911" customWidth="1"/>
    <col min="19" max="23" width="7.77734375" style="911" customWidth="1"/>
    <col min="24" max="24" width="11" style="911" customWidth="1"/>
    <col min="25" max="258" width="7.77734375" style="911" customWidth="1"/>
    <col min="259" max="16384" width="7.77734375" style="911"/>
  </cols>
  <sheetData>
    <row r="1" spans="1:10" ht="16.5" customHeight="1">
      <c r="A1" s="677" t="s">
        <v>276</v>
      </c>
      <c r="B1" s="678"/>
      <c r="D1" s="912"/>
      <c r="E1" s="912"/>
      <c r="F1" s="912"/>
      <c r="G1" s="681" t="s">
        <v>344</v>
      </c>
      <c r="H1" s="1561" t="s">
        <v>1287</v>
      </c>
      <c r="I1" s="1561"/>
      <c r="J1" s="119" t="s">
        <v>9</v>
      </c>
    </row>
    <row r="2" spans="1:10" ht="16.5" customHeight="1">
      <c r="A2" s="856" t="s">
        <v>844</v>
      </c>
      <c r="B2" s="682" t="s">
        <v>1040</v>
      </c>
      <c r="C2" s="913"/>
      <c r="D2" s="912"/>
      <c r="E2" s="912"/>
      <c r="F2" s="912"/>
      <c r="G2" s="681" t="s">
        <v>846</v>
      </c>
      <c r="H2" s="1562" t="s">
        <v>1092</v>
      </c>
      <c r="I2" s="1562"/>
    </row>
    <row r="3" spans="1:10" ht="21" customHeight="1">
      <c r="A3" s="914"/>
      <c r="B3" s="914"/>
      <c r="C3" s="914"/>
      <c r="D3" s="914"/>
      <c r="E3" s="914"/>
      <c r="F3" s="914"/>
      <c r="G3" s="914"/>
      <c r="H3" s="914"/>
      <c r="I3" s="914"/>
    </row>
    <row r="4" spans="1:10" ht="21" customHeight="1">
      <c r="A4" s="1645" t="s">
        <v>1301</v>
      </c>
      <c r="B4" s="1645"/>
      <c r="C4" s="1645"/>
      <c r="D4" s="1645"/>
      <c r="E4" s="1645"/>
      <c r="F4" s="1645"/>
      <c r="G4" s="1645"/>
      <c r="H4" s="1645"/>
      <c r="I4" s="1645"/>
    </row>
    <row r="5" spans="1:10" ht="16.5" customHeight="1">
      <c r="B5" s="915"/>
      <c r="C5" s="915"/>
      <c r="D5" s="915"/>
      <c r="E5" s="915"/>
      <c r="F5" s="915"/>
      <c r="G5" s="915"/>
      <c r="H5" s="915"/>
      <c r="I5" s="915"/>
    </row>
    <row r="6" spans="1:10" ht="16.5" customHeight="1">
      <c r="B6" s="915"/>
      <c r="C6" s="1646" t="s">
        <v>458</v>
      </c>
      <c r="D6" s="1646"/>
      <c r="E6" s="1646"/>
      <c r="F6" s="1646"/>
      <c r="G6" s="1646"/>
      <c r="H6" s="915"/>
      <c r="I6" s="915"/>
    </row>
    <row r="7" spans="1:10" s="919" customFormat="1" ht="59.25" customHeight="1">
      <c r="A7" s="916" t="s">
        <v>849</v>
      </c>
      <c r="B7" s="917" t="s">
        <v>1093</v>
      </c>
      <c r="C7" s="917" t="s">
        <v>1094</v>
      </c>
      <c r="D7" s="916" t="s">
        <v>1095</v>
      </c>
      <c r="E7" s="917" t="s">
        <v>1096</v>
      </c>
      <c r="F7" s="917" t="s">
        <v>1097</v>
      </c>
      <c r="G7" s="1647" t="s">
        <v>1098</v>
      </c>
      <c r="H7" s="1647"/>
      <c r="I7" s="918" t="s">
        <v>1099</v>
      </c>
    </row>
    <row r="8" spans="1:10" s="921" customFormat="1" ht="23.25" customHeight="1">
      <c r="A8" s="1643" t="s">
        <v>705</v>
      </c>
      <c r="B8" s="920" t="s">
        <v>300</v>
      </c>
      <c r="C8" s="1152">
        <f>SUM(C9:C10)</f>
        <v>0</v>
      </c>
      <c r="D8" s="1152">
        <f t="shared" ref="D8:F8" si="0">SUM(D9:D10)</f>
        <v>0</v>
      </c>
      <c r="E8" s="1152">
        <f t="shared" si="0"/>
        <v>0</v>
      </c>
      <c r="F8" s="1152">
        <f t="shared" si="0"/>
        <v>0</v>
      </c>
      <c r="G8" s="1644">
        <f>SUM(G9:H10)</f>
        <v>0</v>
      </c>
      <c r="H8" s="1644"/>
      <c r="I8" s="1153">
        <f>SUM(I9:I10)</f>
        <v>0</v>
      </c>
    </row>
    <row r="9" spans="1:10" ht="23.25" customHeight="1">
      <c r="A9" s="1643"/>
      <c r="B9" s="916" t="s">
        <v>1061</v>
      </c>
      <c r="C9" s="1154">
        <v>0</v>
      </c>
      <c r="D9" s="1155">
        <v>0</v>
      </c>
      <c r="E9" s="1155">
        <v>0</v>
      </c>
      <c r="F9" s="1155">
        <v>0</v>
      </c>
      <c r="G9" s="1644">
        <v>0</v>
      </c>
      <c r="H9" s="1644"/>
      <c r="I9" s="1156">
        <v>0</v>
      </c>
    </row>
    <row r="10" spans="1:10" ht="23.25" customHeight="1">
      <c r="A10" s="1643"/>
      <c r="B10" s="916" t="s">
        <v>1062</v>
      </c>
      <c r="C10" s="1154">
        <v>0</v>
      </c>
      <c r="D10" s="1155">
        <v>0</v>
      </c>
      <c r="E10" s="1155">
        <v>0</v>
      </c>
      <c r="F10" s="1155">
        <v>0</v>
      </c>
      <c r="G10" s="1644">
        <v>0</v>
      </c>
      <c r="H10" s="1644"/>
      <c r="I10" s="1156">
        <v>0</v>
      </c>
    </row>
    <row r="11" spans="1:10" s="921" customFormat="1" ht="23.25" customHeight="1">
      <c r="A11" s="1648"/>
      <c r="B11" s="916" t="s">
        <v>300</v>
      </c>
      <c r="C11" s="925"/>
      <c r="D11" s="925"/>
      <c r="E11" s="925"/>
      <c r="F11" s="925"/>
      <c r="G11" s="1649"/>
      <c r="H11" s="1649"/>
      <c r="I11" s="926"/>
    </row>
    <row r="12" spans="1:10" ht="23.25" customHeight="1">
      <c r="A12" s="1648"/>
      <c r="B12" s="916" t="s">
        <v>1061</v>
      </c>
      <c r="C12" s="922"/>
      <c r="D12" s="923"/>
      <c r="E12" s="923"/>
      <c r="F12" s="923"/>
      <c r="G12" s="1649"/>
      <c r="H12" s="1649"/>
      <c r="I12" s="924"/>
    </row>
    <row r="13" spans="1:10" ht="23.25" customHeight="1">
      <c r="A13" s="1648"/>
      <c r="B13" s="916" t="s">
        <v>1062</v>
      </c>
      <c r="C13" s="922"/>
      <c r="D13" s="923"/>
      <c r="E13" s="923"/>
      <c r="F13" s="923"/>
      <c r="G13" s="1649"/>
      <c r="H13" s="1649"/>
      <c r="I13" s="924"/>
    </row>
    <row r="14" spans="1:10" s="921" customFormat="1" ht="23.25" customHeight="1">
      <c r="A14" s="1648"/>
      <c r="B14" s="916" t="s">
        <v>300</v>
      </c>
      <c r="C14" s="925"/>
      <c r="D14" s="925"/>
      <c r="E14" s="925"/>
      <c r="F14" s="925"/>
      <c r="G14" s="1649"/>
      <c r="H14" s="1649"/>
      <c r="I14" s="926"/>
    </row>
    <row r="15" spans="1:10" ht="23.25" customHeight="1">
      <c r="A15" s="1648"/>
      <c r="B15" s="916" t="s">
        <v>1061</v>
      </c>
      <c r="C15" s="922"/>
      <c r="D15" s="923"/>
      <c r="E15" s="923"/>
      <c r="F15" s="923"/>
      <c r="G15" s="1649"/>
      <c r="H15" s="1649"/>
      <c r="I15" s="924"/>
    </row>
    <row r="16" spans="1:10" ht="23.25" customHeight="1">
      <c r="A16" s="1648"/>
      <c r="B16" s="916" t="s">
        <v>1062</v>
      </c>
      <c r="C16" s="922"/>
      <c r="D16" s="923"/>
      <c r="E16" s="923"/>
      <c r="F16" s="923"/>
      <c r="G16" s="1649"/>
      <c r="H16" s="1649"/>
      <c r="I16" s="924"/>
    </row>
    <row r="17" spans="1:24" s="921" customFormat="1" ht="23.25" customHeight="1">
      <c r="A17" s="1648"/>
      <c r="B17" s="916" t="s">
        <v>300</v>
      </c>
      <c r="C17" s="925"/>
      <c r="D17" s="925"/>
      <c r="E17" s="925"/>
      <c r="F17" s="925"/>
      <c r="G17" s="1649"/>
      <c r="H17" s="1649"/>
      <c r="I17" s="926"/>
    </row>
    <row r="18" spans="1:24" ht="23.25" customHeight="1">
      <c r="A18" s="1648"/>
      <c r="B18" s="916" t="s">
        <v>1061</v>
      </c>
      <c r="C18" s="922"/>
      <c r="D18" s="923"/>
      <c r="E18" s="923"/>
      <c r="F18" s="923"/>
      <c r="G18" s="1649"/>
      <c r="H18" s="1649"/>
      <c r="I18" s="924"/>
    </row>
    <row r="19" spans="1:24" ht="23.25" customHeight="1">
      <c r="A19" s="1648"/>
      <c r="B19" s="916" t="s">
        <v>1062</v>
      </c>
      <c r="C19" s="922"/>
      <c r="D19" s="923"/>
      <c r="E19" s="923"/>
      <c r="F19" s="923"/>
      <c r="G19" s="1649"/>
      <c r="H19" s="1649"/>
      <c r="I19" s="924"/>
    </row>
    <row r="20" spans="1:24" s="679" customFormat="1" ht="24" customHeight="1">
      <c r="A20" s="707" t="s">
        <v>868</v>
      </c>
      <c r="B20" s="708"/>
      <c r="C20" s="708"/>
      <c r="D20" s="709"/>
      <c r="E20" s="710"/>
      <c r="F20" s="710"/>
      <c r="G20" s="709"/>
      <c r="H20" s="709"/>
      <c r="I20" s="710"/>
      <c r="J20" s="714"/>
      <c r="L20" s="680"/>
      <c r="M20" s="680"/>
      <c r="N20" s="714"/>
      <c r="O20" s="718"/>
    </row>
    <row r="21" spans="1:24" s="679" customFormat="1" ht="14.25" customHeight="1">
      <c r="A21" s="683"/>
      <c r="B21" s="680"/>
      <c r="C21" s="680"/>
      <c r="E21" s="714"/>
      <c r="F21" s="714"/>
      <c r="I21" s="714" t="s">
        <v>1295</v>
      </c>
      <c r="J21" s="714"/>
      <c r="L21" s="680"/>
      <c r="M21" s="680"/>
      <c r="N21" s="714"/>
      <c r="O21" s="718"/>
    </row>
    <row r="22" spans="1:24" s="679" customFormat="1" ht="16.5" customHeight="1">
      <c r="A22" s="713" t="s">
        <v>310</v>
      </c>
      <c r="B22" s="680"/>
      <c r="C22" s="713" t="s">
        <v>1100</v>
      </c>
      <c r="D22" s="713" t="s">
        <v>1101</v>
      </c>
      <c r="F22" s="713" t="s">
        <v>386</v>
      </c>
      <c r="H22" s="683"/>
      <c r="K22" s="680"/>
      <c r="M22" s="680"/>
      <c r="P22" s="680"/>
    </row>
    <row r="23" spans="1:24" s="679" customFormat="1" ht="16.5" customHeight="1">
      <c r="D23" s="713" t="s">
        <v>1102</v>
      </c>
      <c r="K23" s="680"/>
      <c r="L23" s="713"/>
      <c r="M23" s="680"/>
      <c r="O23" s="680"/>
      <c r="P23" s="680"/>
    </row>
    <row r="24" spans="1:24" ht="16.5" customHeight="1">
      <c r="A24" s="927" t="s">
        <v>870</v>
      </c>
      <c r="B24" s="927"/>
      <c r="C24" s="928"/>
      <c r="D24" s="928"/>
      <c r="E24" s="928"/>
      <c r="F24" s="928"/>
      <c r="G24" s="928"/>
      <c r="H24" s="928"/>
      <c r="I24" s="928"/>
      <c r="J24" s="928"/>
      <c r="K24" s="928"/>
      <c r="L24" s="928"/>
      <c r="M24" s="928"/>
      <c r="N24" s="928"/>
      <c r="O24" s="928"/>
      <c r="P24" s="928"/>
      <c r="Q24" s="928"/>
      <c r="R24" s="928"/>
      <c r="S24" s="928"/>
      <c r="T24" s="928"/>
      <c r="U24" s="928"/>
      <c r="V24" s="928"/>
      <c r="W24" s="928"/>
      <c r="X24" s="928"/>
    </row>
    <row r="25" spans="1:24" ht="16.5" customHeight="1">
      <c r="A25" s="715" t="s">
        <v>871</v>
      </c>
      <c r="B25" s="927"/>
      <c r="C25" s="928"/>
      <c r="D25" s="928"/>
      <c r="E25" s="928"/>
      <c r="F25" s="928"/>
      <c r="G25" s="928"/>
      <c r="H25" s="928"/>
      <c r="I25" s="928"/>
      <c r="J25" s="928"/>
      <c r="K25" s="928"/>
      <c r="L25" s="928"/>
      <c r="M25" s="928"/>
      <c r="N25" s="928"/>
      <c r="O25" s="928"/>
      <c r="P25" s="928"/>
      <c r="Q25" s="928"/>
      <c r="R25" s="928"/>
      <c r="S25" s="928"/>
      <c r="T25" s="928"/>
      <c r="U25" s="928"/>
      <c r="V25" s="928"/>
      <c r="W25" s="928"/>
      <c r="X25" s="928"/>
    </row>
    <row r="26" spans="1:24" ht="12" customHeight="1">
      <c r="A26" s="929"/>
      <c r="B26" s="929"/>
      <c r="C26" s="929"/>
      <c r="D26" s="929"/>
      <c r="E26" s="929"/>
      <c r="F26" s="929"/>
      <c r="G26" s="929"/>
      <c r="H26" s="929"/>
      <c r="I26" s="929"/>
      <c r="J26" s="929"/>
      <c r="K26" s="929"/>
      <c r="L26" s="929"/>
      <c r="M26" s="929"/>
      <c r="N26" s="929"/>
      <c r="O26" s="929"/>
      <c r="P26" s="929"/>
      <c r="Q26" s="929"/>
      <c r="R26" s="929"/>
      <c r="S26" s="929"/>
      <c r="T26" s="929"/>
      <c r="U26" s="929"/>
      <c r="V26" s="929"/>
      <c r="W26" s="929"/>
      <c r="X26" s="929"/>
    </row>
  </sheetData>
  <mergeCells count="21">
    <mergeCell ref="A17:A19"/>
    <mergeCell ref="G17:H17"/>
    <mergeCell ref="G18:H18"/>
    <mergeCell ref="G19:H19"/>
    <mergeCell ref="A11:A13"/>
    <mergeCell ref="G11:H11"/>
    <mergeCell ref="G12:H12"/>
    <mergeCell ref="G13:H13"/>
    <mergeCell ref="A14:A16"/>
    <mergeCell ref="G14:H14"/>
    <mergeCell ref="G15:H15"/>
    <mergeCell ref="G16:H16"/>
    <mergeCell ref="A8:A10"/>
    <mergeCell ref="G8:H8"/>
    <mergeCell ref="G9:H9"/>
    <mergeCell ref="G10:H10"/>
    <mergeCell ref="H1:I1"/>
    <mergeCell ref="H2:I2"/>
    <mergeCell ref="A4:I4"/>
    <mergeCell ref="C6:G6"/>
    <mergeCell ref="G7:H7"/>
  </mergeCells>
  <phoneticPr fontId="8" type="noConversion"/>
  <hyperlinks>
    <hyperlink ref="J1" location="預告統計資料發布時間表!A1" display="回發布時間表" xr:uid="{47983D8E-F4EA-4C04-87DC-63DFE9E0C6BE}"/>
  </hyperlinks>
  <printOptions horizontalCentered="1" verticalCentered="1"/>
  <pageMargins left="0.78740157480314998" right="0.59015748031496096" top="1.2791338582677159" bottom="1.1224409448818899" header="0.98385826771653495" footer="0.82716535433070904"/>
  <pageSetup paperSize="0" fitToWidth="0" fitToHeight="0" pageOrder="overThenDown" orientation="landscape" horizontalDpi="0" verticalDpi="0" copies="0"/>
  <headerFooter alignWithMargins="0"/>
  <drawing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E7D062-9B9D-4CE4-B4C8-8863C394936B}">
  <dimension ref="A1:IU67"/>
  <sheetViews>
    <sheetView workbookViewId="0">
      <selection activeCell="L1" sqref="L1"/>
    </sheetView>
  </sheetViews>
  <sheetFormatPr defaultColWidth="7.77734375" defaultRowHeight="16.5" customHeight="1"/>
  <cols>
    <col min="1" max="1" width="14" style="933" customWidth="1"/>
    <col min="2" max="2" width="11.77734375" style="933" customWidth="1"/>
    <col min="3" max="7" width="20.6640625" style="933" customWidth="1"/>
    <col min="8" max="11" width="10.6640625" style="933" customWidth="1"/>
    <col min="12" max="255" width="10" style="933" customWidth="1"/>
    <col min="256" max="1022" width="10" style="932" customWidth="1"/>
    <col min="1023" max="1023" width="7.77734375" style="932" customWidth="1"/>
    <col min="1024" max="16384" width="7.77734375" style="932"/>
  </cols>
  <sheetData>
    <row r="1" spans="1:12" ht="16.5" customHeight="1">
      <c r="A1" s="677" t="s">
        <v>276</v>
      </c>
      <c r="B1" s="678"/>
      <c r="C1" s="930"/>
      <c r="D1" s="931"/>
      <c r="E1" s="932"/>
      <c r="F1" s="683"/>
      <c r="G1" s="853"/>
      <c r="H1" s="681" t="s">
        <v>344</v>
      </c>
      <c r="I1" s="1561" t="s">
        <v>1287</v>
      </c>
      <c r="J1" s="1561"/>
      <c r="K1" s="1561"/>
      <c r="L1" s="119" t="s">
        <v>9</v>
      </c>
    </row>
    <row r="2" spans="1:12" ht="18" customHeight="1">
      <c r="A2" s="856" t="s">
        <v>844</v>
      </c>
      <c r="B2" s="682" t="s">
        <v>1040</v>
      </c>
      <c r="C2" s="934"/>
      <c r="D2" s="935"/>
      <c r="E2" s="932"/>
      <c r="F2" s="936"/>
      <c r="G2" s="852"/>
      <c r="H2" s="681" t="s">
        <v>846</v>
      </c>
      <c r="I2" s="1562" t="s">
        <v>1103</v>
      </c>
      <c r="J2" s="1562"/>
      <c r="K2" s="1562"/>
    </row>
    <row r="3" spans="1:12" ht="14.25" customHeight="1">
      <c r="A3" s="1650"/>
      <c r="B3" s="1650"/>
      <c r="C3" s="1650"/>
      <c r="D3" s="1650"/>
      <c r="E3" s="1650"/>
      <c r="F3" s="1650"/>
      <c r="G3" s="1650"/>
      <c r="H3" s="1650"/>
      <c r="I3" s="1650"/>
      <c r="J3" s="1650"/>
      <c r="K3" s="1650"/>
    </row>
    <row r="4" spans="1:12" ht="28.5" customHeight="1">
      <c r="A4" s="1651" t="s">
        <v>1302</v>
      </c>
      <c r="B4" s="1651"/>
      <c r="C4" s="1651"/>
      <c r="D4" s="1651"/>
      <c r="E4" s="1651"/>
      <c r="F4" s="1651"/>
      <c r="G4" s="1651"/>
      <c r="H4" s="1651"/>
      <c r="I4" s="1651"/>
      <c r="J4" s="1651"/>
      <c r="K4" s="1651"/>
    </row>
    <row r="5" spans="1:12" ht="19.5" customHeight="1">
      <c r="A5" s="1652" t="s">
        <v>1299</v>
      </c>
      <c r="B5" s="1652"/>
      <c r="C5" s="1652"/>
      <c r="D5" s="1652"/>
      <c r="E5" s="1652"/>
      <c r="F5" s="1652"/>
      <c r="G5" s="1652"/>
      <c r="H5" s="1652"/>
      <c r="I5" s="1652"/>
      <c r="J5" s="1652"/>
      <c r="K5" s="1652"/>
    </row>
    <row r="6" spans="1:12" ht="59.25" customHeight="1">
      <c r="A6" s="1657" t="s">
        <v>849</v>
      </c>
      <c r="B6" s="1655" t="s">
        <v>1042</v>
      </c>
      <c r="C6" s="1655" t="s">
        <v>1104</v>
      </c>
      <c r="D6" s="1655" t="s">
        <v>1105</v>
      </c>
      <c r="E6" s="1654" t="s">
        <v>1106</v>
      </c>
      <c r="F6" s="1654" t="s">
        <v>1107</v>
      </c>
      <c r="G6" s="1655" t="s">
        <v>1108</v>
      </c>
      <c r="H6" s="1656" t="s">
        <v>1109</v>
      </c>
      <c r="I6" s="1656"/>
      <c r="J6" s="1656"/>
      <c r="K6" s="1656"/>
      <c r="L6" s="940"/>
    </row>
    <row r="7" spans="1:12" ht="20.25" customHeight="1">
      <c r="A7" s="1657"/>
      <c r="B7" s="1655"/>
      <c r="C7" s="1655"/>
      <c r="D7" s="1655"/>
      <c r="E7" s="1654"/>
      <c r="F7" s="1654"/>
      <c r="G7" s="1655"/>
      <c r="H7" s="939" t="s">
        <v>300</v>
      </c>
      <c r="I7" s="939" t="s">
        <v>700</v>
      </c>
      <c r="J7" s="939" t="s">
        <v>701</v>
      </c>
      <c r="K7" s="939" t="s">
        <v>1110</v>
      </c>
      <c r="L7" s="940"/>
    </row>
    <row r="8" spans="1:12" ht="19.5" customHeight="1">
      <c r="A8" s="1657" t="s">
        <v>705</v>
      </c>
      <c r="B8" s="941" t="s">
        <v>300</v>
      </c>
      <c r="C8" s="1157">
        <f t="shared" ref="C8:F8" si="0">SUM(C9:C10)</f>
        <v>0</v>
      </c>
      <c r="D8" s="1157">
        <f t="shared" si="0"/>
        <v>0</v>
      </c>
      <c r="E8" s="1157">
        <f t="shared" si="0"/>
        <v>0</v>
      </c>
      <c r="F8" s="1157">
        <f t="shared" si="0"/>
        <v>0</v>
      </c>
      <c r="G8" s="1157">
        <f>SUM(G9:G10)</f>
        <v>0</v>
      </c>
      <c r="H8" s="1158">
        <f>SUM(I8:K8)</f>
        <v>0</v>
      </c>
      <c r="I8" s="1158">
        <f>SUM(I9:I10)</f>
        <v>0</v>
      </c>
      <c r="J8" s="1158">
        <f>SUM(J9:J10)</f>
        <v>0</v>
      </c>
      <c r="K8" s="1159">
        <f>SUM(K9:K10)</f>
        <v>0</v>
      </c>
    </row>
    <row r="9" spans="1:12" ht="19.5" customHeight="1">
      <c r="A9" s="1657"/>
      <c r="B9" s="937" t="s">
        <v>1061</v>
      </c>
      <c r="C9" s="1160">
        <v>0</v>
      </c>
      <c r="D9" s="1160">
        <v>0</v>
      </c>
      <c r="E9" s="1160">
        <v>0</v>
      </c>
      <c r="F9" s="1161">
        <v>0</v>
      </c>
      <c r="G9" s="1160">
        <v>0</v>
      </c>
      <c r="H9" s="1158">
        <f t="shared" ref="H9:H10" si="1">SUM(I9:K9)</f>
        <v>0</v>
      </c>
      <c r="I9" s="1161">
        <v>0</v>
      </c>
      <c r="J9" s="1161">
        <v>0</v>
      </c>
      <c r="K9" s="1162">
        <v>0</v>
      </c>
    </row>
    <row r="10" spans="1:12" ht="19.5" customHeight="1">
      <c r="A10" s="1657"/>
      <c r="B10" s="937" t="s">
        <v>1062</v>
      </c>
      <c r="C10" s="1163">
        <v>0</v>
      </c>
      <c r="D10" s="1164">
        <v>0</v>
      </c>
      <c r="E10" s="1164">
        <v>0</v>
      </c>
      <c r="F10" s="1162">
        <v>0</v>
      </c>
      <c r="G10" s="1164">
        <v>0</v>
      </c>
      <c r="H10" s="1158">
        <f t="shared" si="1"/>
        <v>0</v>
      </c>
      <c r="I10" s="1162">
        <v>0</v>
      </c>
      <c r="J10" s="1162">
        <v>0</v>
      </c>
      <c r="K10" s="1162">
        <v>0</v>
      </c>
    </row>
    <row r="11" spans="1:12" ht="19.5" customHeight="1">
      <c r="A11" s="1653"/>
      <c r="B11" s="938" t="s">
        <v>300</v>
      </c>
      <c r="C11" s="944"/>
      <c r="D11" s="944"/>
      <c r="E11" s="944"/>
      <c r="F11" s="942"/>
      <c r="G11" s="944"/>
      <c r="H11" s="942"/>
      <c r="I11" s="942"/>
      <c r="J11" s="942"/>
      <c r="K11" s="942"/>
    </row>
    <row r="12" spans="1:12" ht="19.5" customHeight="1">
      <c r="A12" s="1653"/>
      <c r="B12" s="937" t="s">
        <v>1061</v>
      </c>
      <c r="C12" s="943"/>
      <c r="D12" s="944"/>
      <c r="E12" s="944"/>
      <c r="F12" s="942"/>
      <c r="G12" s="944"/>
      <c r="H12" s="942"/>
      <c r="I12" s="942"/>
      <c r="J12" s="942"/>
      <c r="K12" s="942"/>
    </row>
    <row r="13" spans="1:12" ht="19.5" customHeight="1">
      <c r="A13" s="1653"/>
      <c r="B13" s="937" t="s">
        <v>1062</v>
      </c>
      <c r="C13" s="943"/>
      <c r="D13" s="944"/>
      <c r="E13" s="944"/>
      <c r="F13" s="942"/>
      <c r="G13" s="944"/>
      <c r="H13" s="942"/>
      <c r="I13" s="942"/>
      <c r="J13" s="942"/>
      <c r="K13" s="942"/>
    </row>
    <row r="14" spans="1:12" ht="19.5" customHeight="1">
      <c r="A14" s="1653"/>
      <c r="B14" s="938" t="s">
        <v>300</v>
      </c>
      <c r="C14" s="944"/>
      <c r="D14" s="944"/>
      <c r="E14" s="944"/>
      <c r="F14" s="942"/>
      <c r="G14" s="944"/>
      <c r="H14" s="942"/>
      <c r="I14" s="942"/>
      <c r="J14" s="942"/>
      <c r="K14" s="942"/>
    </row>
    <row r="15" spans="1:12" ht="19.5" customHeight="1">
      <c r="A15" s="1653"/>
      <c r="B15" s="937" t="s">
        <v>1061</v>
      </c>
      <c r="C15" s="943"/>
      <c r="D15" s="944"/>
      <c r="E15" s="944"/>
      <c r="F15" s="942"/>
      <c r="G15" s="944"/>
      <c r="H15" s="942"/>
      <c r="I15" s="942"/>
      <c r="J15" s="942"/>
      <c r="K15" s="942"/>
    </row>
    <row r="16" spans="1:12" ht="19.5" customHeight="1">
      <c r="A16" s="1653"/>
      <c r="B16" s="937" t="s">
        <v>1062</v>
      </c>
      <c r="C16" s="943"/>
      <c r="D16" s="944"/>
      <c r="E16" s="944"/>
      <c r="F16" s="942"/>
      <c r="G16" s="944"/>
      <c r="H16" s="942"/>
      <c r="I16" s="942"/>
      <c r="J16" s="942"/>
      <c r="K16" s="942"/>
    </row>
    <row r="17" spans="1:11" ht="19.5" customHeight="1">
      <c r="A17" s="1653"/>
      <c r="B17" s="938" t="s">
        <v>300</v>
      </c>
      <c r="C17" s="944"/>
      <c r="D17" s="944"/>
      <c r="E17" s="944"/>
      <c r="F17" s="942"/>
      <c r="G17" s="944"/>
      <c r="H17" s="942"/>
      <c r="I17" s="942"/>
      <c r="J17" s="942"/>
      <c r="K17" s="942"/>
    </row>
    <row r="18" spans="1:11" ht="19.5" customHeight="1">
      <c r="A18" s="1653"/>
      <c r="B18" s="937" t="s">
        <v>1061</v>
      </c>
      <c r="C18" s="943"/>
      <c r="D18" s="944"/>
      <c r="E18" s="944"/>
      <c r="F18" s="942"/>
      <c r="G18" s="944"/>
      <c r="H18" s="942"/>
      <c r="I18" s="942"/>
      <c r="J18" s="942"/>
      <c r="K18" s="942"/>
    </row>
    <row r="19" spans="1:11" ht="19.5" customHeight="1">
      <c r="A19" s="1653"/>
      <c r="B19" s="937" t="s">
        <v>1062</v>
      </c>
      <c r="C19" s="943"/>
      <c r="D19" s="944"/>
      <c r="E19" s="944"/>
      <c r="F19" s="942"/>
      <c r="G19" s="944"/>
      <c r="H19" s="942"/>
      <c r="I19" s="942"/>
      <c r="J19" s="942"/>
      <c r="K19" s="942"/>
    </row>
    <row r="20" spans="1:11" ht="20.100000000000001" customHeight="1">
      <c r="A20" s="707" t="s">
        <v>868</v>
      </c>
      <c r="B20" s="708"/>
      <c r="C20" s="708"/>
      <c r="D20" s="709"/>
      <c r="E20" s="710"/>
      <c r="F20" s="710"/>
      <c r="G20" s="710"/>
      <c r="H20" s="710"/>
      <c r="I20" s="710"/>
      <c r="J20" s="710"/>
      <c r="K20" s="709"/>
    </row>
    <row r="21" spans="1:11" ht="20.100000000000001" customHeight="1">
      <c r="A21" s="683"/>
      <c r="B21" s="680"/>
      <c r="C21" s="680"/>
      <c r="D21" s="679"/>
      <c r="E21" s="714"/>
      <c r="F21" s="714"/>
      <c r="G21" s="714"/>
      <c r="H21" s="714"/>
      <c r="I21" s="714"/>
      <c r="J21" s="714"/>
      <c r="K21" s="718" t="s">
        <v>1295</v>
      </c>
    </row>
    <row r="22" spans="1:11" ht="19.5" customHeight="1">
      <c r="A22" s="713" t="s">
        <v>310</v>
      </c>
      <c r="B22" s="680"/>
      <c r="C22" s="713" t="s">
        <v>1111</v>
      </c>
      <c r="D22" s="680" t="s">
        <v>1101</v>
      </c>
      <c r="F22" s="713" t="s">
        <v>386</v>
      </c>
      <c r="H22" s="713"/>
      <c r="I22" s="713"/>
      <c r="J22" s="713"/>
      <c r="K22" s="679"/>
    </row>
    <row r="23" spans="1:11" ht="19.5" customHeight="1">
      <c r="A23" s="679"/>
      <c r="B23" s="679"/>
      <c r="C23" s="679"/>
      <c r="D23" s="680" t="s">
        <v>1102</v>
      </c>
      <c r="F23" s="680"/>
      <c r="G23" s="680"/>
      <c r="H23" s="680"/>
      <c r="I23" s="680"/>
      <c r="J23" s="680"/>
      <c r="K23" s="679"/>
    </row>
    <row r="24" spans="1:11" ht="19.5" customHeight="1">
      <c r="A24" s="945" t="s">
        <v>870</v>
      </c>
      <c r="B24" s="945"/>
      <c r="C24" s="931"/>
      <c r="D24" s="931"/>
      <c r="E24" s="931"/>
      <c r="F24" s="931"/>
      <c r="G24" s="931"/>
      <c r="H24" s="931"/>
      <c r="I24" s="931"/>
      <c r="J24" s="931"/>
      <c r="K24" s="931"/>
    </row>
    <row r="25" spans="1:11" ht="19.5" customHeight="1">
      <c r="A25" s="715" t="s">
        <v>871</v>
      </c>
      <c r="B25" s="945"/>
      <c r="C25" s="931"/>
      <c r="D25" s="931"/>
      <c r="E25" s="931"/>
      <c r="F25" s="931"/>
      <c r="G25" s="931"/>
      <c r="H25" s="931"/>
      <c r="I25" s="931"/>
      <c r="J25" s="931"/>
      <c r="K25" s="931"/>
    </row>
    <row r="26" spans="1:11" ht="18.75" customHeight="1"/>
    <row r="27" spans="1:11" ht="17.25" customHeight="1"/>
    <row r="28" spans="1:11" ht="17.25" customHeight="1"/>
    <row r="29" spans="1:11" ht="17.25" customHeight="1"/>
    <row r="30" spans="1:11" ht="17.25" customHeight="1"/>
    <row r="31" spans="1:11" ht="17.25" customHeight="1"/>
    <row r="32" spans="1:11" ht="17.25" customHeight="1"/>
    <row r="33" ht="17.25" customHeight="1"/>
    <row r="34" ht="17.25" customHeight="1"/>
    <row r="35" ht="17.25" customHeight="1"/>
    <row r="36" ht="17.25" customHeight="1"/>
    <row r="37" ht="17.25" customHeight="1"/>
    <row r="38" ht="17.25" customHeight="1"/>
    <row r="39" ht="17.25" customHeight="1"/>
    <row r="40" ht="17.25" customHeight="1"/>
    <row r="41" ht="17.25" customHeight="1"/>
    <row r="42" ht="17.25" customHeight="1"/>
    <row r="43" ht="17.25" customHeight="1"/>
    <row r="44" ht="17.25" customHeight="1"/>
    <row r="45" ht="17.25" customHeight="1"/>
    <row r="46" ht="17.25" customHeight="1"/>
    <row r="47" ht="17.25" customHeight="1"/>
    <row r="48" ht="17.25" customHeight="1"/>
    <row r="49" ht="17.25" customHeight="1"/>
    <row r="50" ht="17.25" customHeight="1"/>
    <row r="51" ht="17.25" customHeight="1"/>
    <row r="52" ht="17.25" customHeight="1"/>
    <row r="53" ht="17.25" customHeight="1"/>
    <row r="54" ht="17.25" customHeight="1"/>
    <row r="55" ht="17.25" customHeight="1"/>
    <row r="56" ht="17.25" customHeight="1"/>
    <row r="57" ht="17.25" customHeight="1"/>
    <row r="58" ht="17.25" customHeight="1"/>
    <row r="59" ht="17.25" customHeight="1"/>
    <row r="60" ht="17.25" customHeight="1"/>
    <row r="61" ht="17.25" customHeight="1"/>
    <row r="62" ht="17.25" customHeight="1"/>
    <row r="63" ht="17.25" customHeight="1"/>
    <row r="64" ht="17.25" customHeight="1"/>
    <row r="65" ht="17.25" customHeight="1"/>
    <row r="66" ht="17.25" customHeight="1"/>
    <row r="67" ht="17.25" customHeight="1"/>
  </sheetData>
  <mergeCells count="17">
    <mergeCell ref="A17:A19"/>
    <mergeCell ref="F6:F7"/>
    <mergeCell ref="G6:G7"/>
    <mergeCell ref="H6:K6"/>
    <mergeCell ref="A8:A10"/>
    <mergeCell ref="A11:A13"/>
    <mergeCell ref="A14:A16"/>
    <mergeCell ref="A6:A7"/>
    <mergeCell ref="B6:B7"/>
    <mergeCell ref="C6:C7"/>
    <mergeCell ref="D6:D7"/>
    <mergeCell ref="E6:E7"/>
    <mergeCell ref="I1:K1"/>
    <mergeCell ref="I2:K2"/>
    <mergeCell ref="A3:K3"/>
    <mergeCell ref="A4:K4"/>
    <mergeCell ref="A5:K5"/>
  </mergeCells>
  <phoneticPr fontId="8" type="noConversion"/>
  <hyperlinks>
    <hyperlink ref="L1" location="預告統計資料發布時間表!A1" display="回發布時間表" xr:uid="{A1C7A182-472C-47BB-AD74-8601E5CB3CE7}"/>
  </hyperlinks>
  <printOptions horizontalCentered="1" verticalCentered="1"/>
  <pageMargins left="0.74803149606299213" right="0.74803149606299213" top="1.2791338582677159" bottom="1.2791338582677159" header="0.98385826771653495" footer="0.98385826771653495"/>
  <pageSetup paperSize="0" scale="77" fitToWidth="0" fitToHeight="0" pageOrder="overThenDown" orientation="landscape" horizontalDpi="0" verticalDpi="0" copies="0"/>
  <headerFooter alignWithMargins="0"/>
  <drawing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3E3C62-EDC6-4FEA-B5A0-6A7BBF07CC7B}">
  <dimension ref="A1:IW29"/>
  <sheetViews>
    <sheetView workbookViewId="0">
      <selection activeCell="R1" sqref="R1"/>
    </sheetView>
  </sheetViews>
  <sheetFormatPr defaultColWidth="7.77734375" defaultRowHeight="16.5" customHeight="1"/>
  <cols>
    <col min="1" max="2" width="10.6640625" style="679" customWidth="1"/>
    <col min="3" max="3" width="8.33203125" style="679" customWidth="1"/>
    <col min="4" max="4" width="12.88671875" style="679" customWidth="1"/>
    <col min="5" max="10" width="12.33203125" style="679" customWidth="1"/>
    <col min="11" max="11" width="9.88671875" style="679" customWidth="1"/>
    <col min="12" max="12" width="10.44140625" style="679" customWidth="1"/>
    <col min="13" max="15" width="10.6640625" style="679" customWidth="1"/>
    <col min="16" max="16" width="9.88671875" style="679" customWidth="1"/>
    <col min="17" max="17" width="11.6640625" style="679" customWidth="1"/>
    <col min="18" max="18" width="7.33203125" style="679" customWidth="1"/>
    <col min="19" max="20" width="9" style="679" customWidth="1"/>
    <col min="21" max="21" width="9.5546875" style="679" customWidth="1"/>
    <col min="22" max="22" width="11.77734375" style="679" customWidth="1"/>
    <col min="23" max="23" width="6.77734375" style="679" customWidth="1"/>
    <col min="24" max="24" width="9" style="679" customWidth="1"/>
    <col min="25" max="25" width="9.44140625" style="679" customWidth="1"/>
    <col min="26" max="26" width="9" style="679" customWidth="1"/>
    <col min="27" max="27" width="8.44140625" style="679" customWidth="1"/>
    <col min="28" max="257" width="13.44140625" style="679" customWidth="1"/>
    <col min="258" max="1024" width="13.44140625" style="1089" customWidth="1"/>
    <col min="1025" max="1025" width="7.77734375" style="1089" customWidth="1"/>
    <col min="1026" max="16384" width="7.77734375" style="1089"/>
  </cols>
  <sheetData>
    <row r="1" spans="1:18" ht="16.5" customHeight="1">
      <c r="A1" s="717" t="s">
        <v>276</v>
      </c>
      <c r="B1" s="678"/>
      <c r="C1" s="680"/>
      <c r="M1" s="683"/>
      <c r="N1" s="683"/>
      <c r="O1" s="681" t="s">
        <v>344</v>
      </c>
      <c r="P1" s="1561" t="s">
        <v>1237</v>
      </c>
      <c r="Q1" s="1561"/>
      <c r="R1" s="119" t="s">
        <v>9</v>
      </c>
    </row>
    <row r="2" spans="1:18" s="680" customFormat="1" ht="16.5" customHeight="1">
      <c r="A2" s="717" t="s">
        <v>844</v>
      </c>
      <c r="B2" s="1075" t="s">
        <v>1223</v>
      </c>
      <c r="C2" s="1075"/>
      <c r="D2" s="1075"/>
      <c r="E2" s="1075"/>
      <c r="F2" s="1075"/>
      <c r="G2" s="1075"/>
      <c r="H2" s="1075"/>
      <c r="I2" s="1075"/>
      <c r="J2" s="1075"/>
      <c r="K2" s="1075"/>
      <c r="M2" s="690"/>
      <c r="N2" s="683"/>
      <c r="O2" s="681" t="s">
        <v>846</v>
      </c>
      <c r="P2" s="1562" t="s">
        <v>1224</v>
      </c>
      <c r="Q2" s="1562"/>
    </row>
    <row r="3" spans="1:18" ht="19.5" customHeight="1">
      <c r="A3" s="683"/>
      <c r="B3" s="683"/>
      <c r="C3" s="682"/>
      <c r="D3" s="1659"/>
      <c r="E3" s="1659"/>
      <c r="F3" s="1659"/>
      <c r="G3" s="1659"/>
      <c r="H3" s="1659"/>
      <c r="I3" s="1659"/>
      <c r="L3" s="686"/>
      <c r="N3" s="686"/>
      <c r="O3" s="686"/>
      <c r="P3" s="686"/>
      <c r="Q3" s="686"/>
    </row>
    <row r="4" spans="1:18" ht="26.25" customHeight="1">
      <c r="A4" s="1563" t="s">
        <v>1236</v>
      </c>
      <c r="B4" s="1563"/>
      <c r="C4" s="1563"/>
      <c r="D4" s="1563"/>
      <c r="E4" s="1563"/>
      <c r="F4" s="1563"/>
      <c r="G4" s="1563"/>
      <c r="H4" s="1563"/>
      <c r="I4" s="1563"/>
      <c r="J4" s="1563"/>
      <c r="K4" s="1563"/>
      <c r="L4" s="1563"/>
      <c r="M4" s="1563"/>
      <c r="N4" s="1563"/>
      <c r="O4" s="1563"/>
      <c r="P4" s="1563"/>
      <c r="Q4" s="1563"/>
    </row>
    <row r="5" spans="1:18" ht="8.25" customHeight="1">
      <c r="A5" s="688"/>
      <c r="B5" s="689"/>
      <c r="C5" s="689"/>
      <c r="D5" s="689"/>
      <c r="E5" s="689"/>
      <c r="F5" s="689"/>
      <c r="G5" s="689"/>
      <c r="H5" s="689"/>
      <c r="I5" s="689"/>
      <c r="J5" s="689"/>
      <c r="K5" s="689"/>
    </row>
    <row r="6" spans="1:18" ht="17.25" customHeight="1">
      <c r="A6" s="683"/>
      <c r="B6" s="1076"/>
      <c r="C6" s="1076"/>
      <c r="D6" s="1565" t="s">
        <v>458</v>
      </c>
      <c r="E6" s="1565"/>
      <c r="F6" s="1565"/>
      <c r="G6" s="1565"/>
      <c r="H6" s="1565"/>
      <c r="I6" s="1565"/>
      <c r="J6" s="1565"/>
      <c r="K6" s="1565"/>
      <c r="L6" s="1565"/>
      <c r="M6" s="1565"/>
      <c r="N6" s="1565"/>
      <c r="Q6" s="718" t="s">
        <v>1011</v>
      </c>
    </row>
    <row r="7" spans="1:18" s="683" customFormat="1" ht="24.9" customHeight="1">
      <c r="A7" s="1567" t="s">
        <v>1012</v>
      </c>
      <c r="B7" s="1568" t="s">
        <v>1013</v>
      </c>
      <c r="C7" s="1568" t="s">
        <v>1014</v>
      </c>
      <c r="D7" s="1568"/>
      <c r="E7" s="1658" t="s">
        <v>1015</v>
      </c>
      <c r="F7" s="1658"/>
      <c r="G7" s="1658"/>
      <c r="H7" s="1658" t="s">
        <v>1016</v>
      </c>
      <c r="I7" s="1658"/>
      <c r="J7" s="1658"/>
      <c r="K7" s="1077" t="s">
        <v>1017</v>
      </c>
      <c r="L7" s="1078" t="s">
        <v>1018</v>
      </c>
      <c r="M7" s="1077" t="s">
        <v>1225</v>
      </c>
      <c r="N7" s="1663" t="s">
        <v>1226</v>
      </c>
      <c r="O7" s="1663" t="s">
        <v>1019</v>
      </c>
      <c r="P7" s="1663" t="s">
        <v>1020</v>
      </c>
      <c r="Q7" s="1664" t="s">
        <v>1021</v>
      </c>
    </row>
    <row r="8" spans="1:18" s="683" customFormat="1" ht="24.9" customHeight="1">
      <c r="A8" s="1567"/>
      <c r="B8" s="1568"/>
      <c r="C8" s="1561" t="s">
        <v>1022</v>
      </c>
      <c r="D8" s="1568" t="s">
        <v>1227</v>
      </c>
      <c r="E8" s="1079" t="s">
        <v>1023</v>
      </c>
      <c r="F8" s="1079" t="s">
        <v>1024</v>
      </c>
      <c r="G8" s="1079" t="s">
        <v>1025</v>
      </c>
      <c r="H8" s="1079" t="s">
        <v>1023</v>
      </c>
      <c r="I8" s="1079" t="s">
        <v>1026</v>
      </c>
      <c r="J8" s="1079" t="s">
        <v>1027</v>
      </c>
      <c r="K8" s="1080" t="s">
        <v>1228</v>
      </c>
      <c r="L8" s="1081" t="s">
        <v>1229</v>
      </c>
      <c r="M8" s="1082" t="s">
        <v>1028</v>
      </c>
      <c r="N8" s="1663"/>
      <c r="O8" s="1663"/>
      <c r="P8" s="1663"/>
      <c r="Q8" s="1664"/>
    </row>
    <row r="9" spans="1:18" s="683" customFormat="1" ht="24.9" customHeight="1">
      <c r="A9" s="1567"/>
      <c r="B9" s="1568"/>
      <c r="C9" s="1561"/>
      <c r="D9" s="1568"/>
      <c r="E9" s="1083" t="s">
        <v>1029</v>
      </c>
      <c r="F9" s="1083" t="s">
        <v>1030</v>
      </c>
      <c r="G9" s="1083" t="s">
        <v>1031</v>
      </c>
      <c r="H9" s="1083" t="s">
        <v>1032</v>
      </c>
      <c r="I9" s="1083" t="s">
        <v>1033</v>
      </c>
      <c r="J9" s="1083" t="s">
        <v>1034</v>
      </c>
      <c r="K9" s="1084" t="s">
        <v>1035</v>
      </c>
      <c r="L9" s="1084" t="s">
        <v>1036</v>
      </c>
      <c r="M9" s="1085" t="s">
        <v>1037</v>
      </c>
      <c r="N9" s="1663"/>
      <c r="O9" s="1663"/>
      <c r="P9" s="1663"/>
      <c r="Q9" s="1664"/>
    </row>
    <row r="10" spans="1:18" s="680" customFormat="1" ht="30" customHeight="1">
      <c r="A10" s="852" t="s">
        <v>383</v>
      </c>
      <c r="B10" s="1086"/>
      <c r="C10" s="1086"/>
      <c r="D10" s="1086"/>
      <c r="E10" s="1086"/>
      <c r="F10" s="1086"/>
      <c r="G10" s="1086"/>
      <c r="H10" s="1086"/>
      <c r="I10" s="1086"/>
      <c r="J10" s="1086"/>
      <c r="K10" s="1086"/>
      <c r="L10" s="1086"/>
      <c r="M10" s="1086"/>
      <c r="N10" s="1086"/>
      <c r="O10" s="1086"/>
      <c r="P10" s="1086"/>
      <c r="Q10" s="1087"/>
    </row>
    <row r="11" spans="1:18" ht="30" customHeight="1">
      <c r="A11" s="702" t="s">
        <v>1222</v>
      </c>
      <c r="B11" s="703"/>
      <c r="C11" s="703"/>
      <c r="D11" s="703"/>
      <c r="E11" s="703"/>
      <c r="F11" s="703"/>
      <c r="G11" s="703"/>
      <c r="H11" s="703"/>
      <c r="I11" s="703"/>
      <c r="J11" s="703"/>
      <c r="K11" s="703"/>
      <c r="L11" s="703"/>
      <c r="M11" s="703"/>
      <c r="N11" s="1088"/>
      <c r="O11" s="1088"/>
      <c r="P11" s="703"/>
      <c r="Q11" s="705"/>
    </row>
    <row r="12" spans="1:18" ht="30" customHeight="1">
      <c r="A12" s="702"/>
      <c r="B12" s="703"/>
      <c r="C12" s="703"/>
      <c r="D12" s="703"/>
      <c r="E12" s="703"/>
      <c r="F12" s="703"/>
      <c r="G12" s="703"/>
      <c r="H12" s="703"/>
      <c r="I12" s="703"/>
      <c r="J12" s="703"/>
      <c r="K12" s="703"/>
      <c r="L12" s="703"/>
      <c r="M12" s="703"/>
      <c r="N12" s="1088"/>
      <c r="O12" s="1088"/>
      <c r="P12" s="703"/>
      <c r="Q12" s="705"/>
    </row>
    <row r="13" spans="1:18" ht="30" customHeight="1">
      <c r="A13" s="702"/>
      <c r="B13" s="703"/>
      <c r="C13" s="703"/>
      <c r="D13" s="703"/>
      <c r="E13" s="703"/>
      <c r="F13" s="703"/>
      <c r="G13" s="703"/>
      <c r="H13" s="703"/>
      <c r="I13" s="703"/>
      <c r="J13" s="703"/>
      <c r="K13" s="703"/>
      <c r="L13" s="703"/>
      <c r="M13" s="703"/>
      <c r="N13" s="1088"/>
      <c r="O13" s="1088"/>
      <c r="P13" s="703"/>
      <c r="Q13" s="705"/>
    </row>
    <row r="14" spans="1:18" ht="30" customHeight="1">
      <c r="A14" s="702"/>
      <c r="B14" s="703"/>
      <c r="C14" s="703"/>
      <c r="D14" s="703"/>
      <c r="E14" s="703"/>
      <c r="F14" s="703"/>
      <c r="G14" s="703"/>
      <c r="H14" s="703"/>
      <c r="I14" s="703"/>
      <c r="J14" s="703"/>
      <c r="K14" s="703"/>
      <c r="L14" s="703"/>
      <c r="M14" s="703"/>
      <c r="N14" s="1088"/>
      <c r="O14" s="1088"/>
      <c r="P14" s="703"/>
      <c r="Q14" s="705"/>
    </row>
    <row r="15" spans="1:18" ht="30" customHeight="1">
      <c r="A15" s="702"/>
      <c r="B15" s="703"/>
      <c r="C15" s="703"/>
      <c r="D15" s="703"/>
      <c r="E15" s="703"/>
      <c r="F15" s="703"/>
      <c r="G15" s="703"/>
      <c r="H15" s="703"/>
      <c r="I15" s="703"/>
      <c r="J15" s="703"/>
      <c r="K15" s="703"/>
      <c r="L15" s="703"/>
      <c r="M15" s="703"/>
      <c r="N15" s="1088"/>
      <c r="O15" s="1088"/>
      <c r="P15" s="703"/>
      <c r="Q15" s="705"/>
    </row>
    <row r="16" spans="1:18" ht="30" customHeight="1">
      <c r="A16" s="702"/>
      <c r="B16" s="703"/>
      <c r="C16" s="703"/>
      <c r="D16" s="703"/>
      <c r="E16" s="703"/>
      <c r="F16" s="703"/>
      <c r="G16" s="703"/>
      <c r="H16" s="703"/>
      <c r="I16" s="703"/>
      <c r="J16" s="703"/>
      <c r="K16" s="703"/>
      <c r="L16" s="703"/>
      <c r="M16" s="703"/>
      <c r="N16" s="1088"/>
      <c r="O16" s="1088"/>
      <c r="P16" s="703"/>
      <c r="Q16" s="705"/>
    </row>
    <row r="17" spans="1:27" ht="30" customHeight="1">
      <c r="A17" s="702"/>
      <c r="B17" s="703"/>
      <c r="C17" s="703"/>
      <c r="D17" s="703"/>
      <c r="E17" s="703"/>
      <c r="F17" s="703"/>
      <c r="G17" s="703"/>
      <c r="H17" s="703"/>
      <c r="I17" s="703"/>
      <c r="J17" s="703"/>
      <c r="K17" s="703"/>
      <c r="L17" s="703"/>
      <c r="M17" s="703"/>
      <c r="N17" s="1088"/>
      <c r="O17" s="1088"/>
      <c r="P17" s="703"/>
      <c r="Q17" s="705"/>
    </row>
    <row r="18" spans="1:27" ht="30" customHeight="1">
      <c r="A18" s="702"/>
      <c r="B18" s="703"/>
      <c r="C18" s="703"/>
      <c r="D18" s="703"/>
      <c r="E18" s="703"/>
      <c r="F18" s="703"/>
      <c r="G18" s="703"/>
      <c r="H18" s="703"/>
      <c r="I18" s="703"/>
      <c r="J18" s="703"/>
      <c r="K18" s="703"/>
      <c r="L18" s="703"/>
      <c r="M18" s="703"/>
      <c r="N18" s="1088"/>
      <c r="O18" s="1088"/>
      <c r="P18" s="703"/>
      <c r="Q18" s="705"/>
    </row>
    <row r="19" spans="1:27" ht="30" customHeight="1">
      <c r="A19" s="702"/>
      <c r="B19" s="703"/>
      <c r="C19" s="703"/>
      <c r="D19" s="703"/>
      <c r="E19" s="703"/>
      <c r="F19" s="703"/>
      <c r="G19" s="703"/>
      <c r="H19" s="703"/>
      <c r="I19" s="703"/>
      <c r="J19" s="703"/>
      <c r="K19" s="703"/>
      <c r="L19" s="703"/>
      <c r="M19" s="703"/>
      <c r="N19" s="1088"/>
      <c r="O19" s="1088"/>
      <c r="P19" s="703"/>
      <c r="Q19" s="705"/>
    </row>
    <row r="20" spans="1:27" ht="30" customHeight="1">
      <c r="A20" s="702"/>
      <c r="B20" s="703"/>
      <c r="C20" s="703"/>
      <c r="D20" s="703"/>
      <c r="E20" s="703"/>
      <c r="F20" s="703"/>
      <c r="G20" s="703"/>
      <c r="H20" s="703"/>
      <c r="I20" s="703"/>
      <c r="J20" s="703"/>
      <c r="K20" s="703"/>
      <c r="L20" s="703"/>
      <c r="M20" s="703"/>
      <c r="N20" s="1088"/>
      <c r="O20" s="1088"/>
      <c r="P20" s="703"/>
      <c r="Q20" s="705"/>
    </row>
    <row r="21" spans="1:27" s="680" customFormat="1" ht="75.75" hidden="1" customHeight="1">
      <c r="A21" s="853" t="s">
        <v>1230</v>
      </c>
      <c r="B21" s="1660" t="s">
        <v>1231</v>
      </c>
      <c r="C21" s="1660"/>
      <c r="D21" s="1660"/>
      <c r="E21" s="1660"/>
      <c r="F21" s="1661" t="s">
        <v>1232</v>
      </c>
      <c r="G21" s="1661"/>
      <c r="H21" s="1661"/>
      <c r="I21" s="1661"/>
      <c r="J21" s="1662" t="s">
        <v>1233</v>
      </c>
      <c r="K21" s="1662"/>
      <c r="L21" s="1662"/>
      <c r="M21" s="1662" t="s">
        <v>1234</v>
      </c>
      <c r="N21" s="1662"/>
      <c r="O21" s="1662"/>
      <c r="P21" s="1662"/>
      <c r="Q21" s="1662"/>
    </row>
    <row r="22" spans="1:27" ht="30" customHeight="1">
      <c r="A22" s="707" t="s">
        <v>868</v>
      </c>
      <c r="B22" s="708"/>
      <c r="C22" s="708"/>
      <c r="D22" s="709"/>
      <c r="E22" s="710"/>
      <c r="F22" s="710"/>
      <c r="G22" s="709"/>
      <c r="H22" s="710"/>
      <c r="I22" s="710"/>
      <c r="J22" s="709"/>
      <c r="K22" s="708"/>
      <c r="L22" s="708"/>
      <c r="M22" s="710"/>
      <c r="N22" s="711"/>
      <c r="O22" s="709"/>
      <c r="P22" s="709"/>
      <c r="Q22" s="709"/>
    </row>
    <row r="23" spans="1:27" ht="15.75" customHeight="1">
      <c r="A23" s="683"/>
      <c r="B23" s="680"/>
      <c r="C23" s="680"/>
      <c r="E23" s="714"/>
      <c r="F23" s="714"/>
      <c r="H23" s="714"/>
      <c r="I23" s="714"/>
      <c r="K23" s="680"/>
      <c r="L23" s="680"/>
      <c r="M23" s="714"/>
      <c r="N23" s="718"/>
      <c r="Q23" s="718" t="s">
        <v>869</v>
      </c>
    </row>
    <row r="24" spans="1:27" ht="18.600000000000001" customHeight="1">
      <c r="A24" s="713" t="s">
        <v>310</v>
      </c>
      <c r="B24" s="680"/>
      <c r="C24" s="680"/>
      <c r="D24" s="714" t="s">
        <v>311</v>
      </c>
      <c r="F24" s="680"/>
      <c r="H24" s="680" t="s">
        <v>385</v>
      </c>
      <c r="I24" s="680"/>
      <c r="K24" s="680"/>
      <c r="L24" s="714" t="s">
        <v>386</v>
      </c>
      <c r="N24" s="680"/>
      <c r="O24" s="680"/>
    </row>
    <row r="25" spans="1:27" ht="18.600000000000001" customHeight="1">
      <c r="F25" s="680"/>
      <c r="H25" s="680" t="s">
        <v>314</v>
      </c>
      <c r="I25" s="680"/>
      <c r="J25" s="713"/>
      <c r="K25" s="680"/>
      <c r="N25" s="680"/>
      <c r="O25" s="680"/>
    </row>
    <row r="26" spans="1:27" ht="18.600000000000001" customHeight="1">
      <c r="A26" s="715" t="s">
        <v>870</v>
      </c>
      <c r="B26" s="680"/>
      <c r="C26" s="680"/>
      <c r="D26" s="680"/>
      <c r="E26" s="680"/>
      <c r="F26" s="680"/>
      <c r="G26" s="680"/>
      <c r="H26" s="680"/>
      <c r="I26" s="680"/>
      <c r="J26" s="680"/>
      <c r="K26" s="680"/>
      <c r="L26" s="680"/>
      <c r="M26" s="680"/>
      <c r="N26" s="680"/>
      <c r="O26" s="680"/>
      <c r="P26" s="680"/>
      <c r="Q26" s="680"/>
      <c r="R26" s="680"/>
      <c r="S26" s="680"/>
      <c r="T26" s="680"/>
      <c r="U26" s="680"/>
      <c r="V26" s="680"/>
      <c r="W26" s="680"/>
      <c r="X26" s="680"/>
      <c r="Y26" s="680"/>
      <c r="Z26" s="680"/>
      <c r="AA26" s="680"/>
    </row>
    <row r="27" spans="1:27" ht="18.600000000000001" customHeight="1">
      <c r="A27" s="715" t="s">
        <v>1038</v>
      </c>
      <c r="B27" s="680" t="s">
        <v>1039</v>
      </c>
      <c r="C27" s="680"/>
      <c r="D27" s="680"/>
      <c r="E27" s="680"/>
      <c r="F27" s="680"/>
      <c r="G27" s="680"/>
      <c r="H27" s="680"/>
      <c r="I27" s="680"/>
      <c r="J27" s="680"/>
      <c r="K27" s="680"/>
      <c r="L27" s="680"/>
      <c r="M27" s="680"/>
      <c r="N27" s="680"/>
      <c r="O27" s="680"/>
      <c r="P27" s="680"/>
      <c r="Q27" s="680"/>
      <c r="R27" s="680"/>
      <c r="S27" s="680"/>
      <c r="T27" s="680"/>
      <c r="U27" s="680"/>
      <c r="V27" s="680"/>
      <c r="W27" s="680"/>
      <c r="X27" s="680"/>
      <c r="Y27" s="680"/>
      <c r="Z27" s="680"/>
      <c r="AA27" s="680"/>
    </row>
    <row r="28" spans="1:27" ht="18.600000000000001" customHeight="1">
      <c r="B28" s="679" t="s">
        <v>1235</v>
      </c>
    </row>
    <row r="29" spans="1:27" ht="16.5" customHeight="1">
      <c r="A29" s="725"/>
      <c r="B29" s="726"/>
    </row>
  </sheetData>
  <mergeCells count="20">
    <mergeCell ref="B21:E21"/>
    <mergeCell ref="F21:I21"/>
    <mergeCell ref="J21:L21"/>
    <mergeCell ref="M21:Q21"/>
    <mergeCell ref="N7:N9"/>
    <mergeCell ref="O7:O9"/>
    <mergeCell ref="P7:P9"/>
    <mergeCell ref="Q7:Q9"/>
    <mergeCell ref="C8:C9"/>
    <mergeCell ref="D8:D9"/>
    <mergeCell ref="P1:Q1"/>
    <mergeCell ref="P2:Q2"/>
    <mergeCell ref="D3:I3"/>
    <mergeCell ref="A4:Q4"/>
    <mergeCell ref="D6:N6"/>
    <mergeCell ref="A7:A9"/>
    <mergeCell ref="B7:B9"/>
    <mergeCell ref="C7:D7"/>
    <mergeCell ref="E7:G7"/>
    <mergeCell ref="H7:J7"/>
  </mergeCells>
  <phoneticPr fontId="8" type="noConversion"/>
  <hyperlinks>
    <hyperlink ref="R1" location="預告統計資料發布時間表!A1" display="回發布時間表" xr:uid="{1A64300B-704F-4021-B241-41CC239F2C85}"/>
  </hyperlinks>
  <printOptions horizontalCentered="1" verticalCentered="1"/>
  <pageMargins left="0.55157480314960605" right="0.55157480314960605" top="1.2791338582677159" bottom="1.2791338582677159" header="0.98385826771653495" footer="0.98385826771653495"/>
  <pageSetup paperSize="0" fitToWidth="0" fitToHeight="0" pageOrder="overThenDown" orientation="landscape" horizontalDpi="0" verticalDpi="0" copies="0"/>
  <headerFooter alignWithMargins="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B22E80-CEC5-4647-B462-46F54C3F74F1}">
  <dimension ref="A1:M135"/>
  <sheetViews>
    <sheetView showGridLines="0" topLeftCell="A118" zoomScaleNormal="100" workbookViewId="0">
      <pane xSplit="5" topLeftCell="F1" activePane="topRight" state="frozen"/>
      <selection activeCell="AJ20" sqref="AJ20:AO20"/>
      <selection pane="topRight" activeCell="L1" sqref="L1"/>
    </sheetView>
  </sheetViews>
  <sheetFormatPr defaultColWidth="9" defaultRowHeight="16.2"/>
  <cols>
    <col min="1" max="3" width="3" style="5" customWidth="1"/>
    <col min="4" max="4" width="17.44140625" style="5" customWidth="1"/>
    <col min="5" max="5" width="17.33203125" style="5" customWidth="1"/>
    <col min="6" max="6" width="18" style="51" customWidth="1"/>
    <col min="7" max="7" width="22.109375" style="51" customWidth="1"/>
    <col min="8" max="8" width="18" style="51" customWidth="1"/>
    <col min="9" max="9" width="22.109375" style="51" customWidth="1"/>
    <col min="10" max="10" width="17.88671875" style="51" customWidth="1"/>
    <col min="11" max="11" width="26.109375" style="51" customWidth="1"/>
    <col min="12" max="256" width="9" style="5"/>
    <col min="257" max="259" width="3" style="5" customWidth="1"/>
    <col min="260" max="260" width="17.44140625" style="5" customWidth="1"/>
    <col min="261" max="261" width="17.33203125" style="5" customWidth="1"/>
    <col min="262" max="262" width="18" style="5" customWidth="1"/>
    <col min="263" max="263" width="22.109375" style="5" customWidth="1"/>
    <col min="264" max="264" width="18" style="5" customWidth="1"/>
    <col min="265" max="265" width="22.109375" style="5" customWidth="1"/>
    <col min="266" max="266" width="17.88671875" style="5" customWidth="1"/>
    <col min="267" max="267" width="26.109375" style="5" customWidth="1"/>
    <col min="268" max="512" width="9" style="5"/>
    <col min="513" max="515" width="3" style="5" customWidth="1"/>
    <col min="516" max="516" width="17.44140625" style="5" customWidth="1"/>
    <col min="517" max="517" width="17.33203125" style="5" customWidth="1"/>
    <col min="518" max="518" width="18" style="5" customWidth="1"/>
    <col min="519" max="519" width="22.109375" style="5" customWidth="1"/>
    <col min="520" max="520" width="18" style="5" customWidth="1"/>
    <col min="521" max="521" width="22.109375" style="5" customWidth="1"/>
    <col min="522" max="522" width="17.88671875" style="5" customWidth="1"/>
    <col min="523" max="523" width="26.109375" style="5" customWidth="1"/>
    <col min="524" max="768" width="9" style="5"/>
    <col min="769" max="771" width="3" style="5" customWidth="1"/>
    <col min="772" max="772" width="17.44140625" style="5" customWidth="1"/>
    <col min="773" max="773" width="17.33203125" style="5" customWidth="1"/>
    <col min="774" max="774" width="18" style="5" customWidth="1"/>
    <col min="775" max="775" width="22.109375" style="5" customWidth="1"/>
    <col min="776" max="776" width="18" style="5" customWidth="1"/>
    <col min="777" max="777" width="22.109375" style="5" customWidth="1"/>
    <col min="778" max="778" width="17.88671875" style="5" customWidth="1"/>
    <col min="779" max="779" width="26.109375" style="5" customWidth="1"/>
    <col min="780" max="1024" width="9" style="5"/>
    <col min="1025" max="1027" width="3" style="5" customWidth="1"/>
    <col min="1028" max="1028" width="17.44140625" style="5" customWidth="1"/>
    <col min="1029" max="1029" width="17.33203125" style="5" customWidth="1"/>
    <col min="1030" max="1030" width="18" style="5" customWidth="1"/>
    <col min="1031" max="1031" width="22.109375" style="5" customWidth="1"/>
    <col min="1032" max="1032" width="18" style="5" customWidth="1"/>
    <col min="1033" max="1033" width="22.109375" style="5" customWidth="1"/>
    <col min="1034" max="1034" width="17.88671875" style="5" customWidth="1"/>
    <col min="1035" max="1035" width="26.109375" style="5" customWidth="1"/>
    <col min="1036" max="1280" width="9" style="5"/>
    <col min="1281" max="1283" width="3" style="5" customWidth="1"/>
    <col min="1284" max="1284" width="17.44140625" style="5" customWidth="1"/>
    <col min="1285" max="1285" width="17.33203125" style="5" customWidth="1"/>
    <col min="1286" max="1286" width="18" style="5" customWidth="1"/>
    <col min="1287" max="1287" width="22.109375" style="5" customWidth="1"/>
    <col min="1288" max="1288" width="18" style="5" customWidth="1"/>
    <col min="1289" max="1289" width="22.109375" style="5" customWidth="1"/>
    <col min="1290" max="1290" width="17.88671875" style="5" customWidth="1"/>
    <col min="1291" max="1291" width="26.109375" style="5" customWidth="1"/>
    <col min="1292" max="1536" width="9" style="5"/>
    <col min="1537" max="1539" width="3" style="5" customWidth="1"/>
    <col min="1540" max="1540" width="17.44140625" style="5" customWidth="1"/>
    <col min="1541" max="1541" width="17.33203125" style="5" customWidth="1"/>
    <col min="1542" max="1542" width="18" style="5" customWidth="1"/>
    <col min="1543" max="1543" width="22.109375" style="5" customWidth="1"/>
    <col min="1544" max="1544" width="18" style="5" customWidth="1"/>
    <col min="1545" max="1545" width="22.109375" style="5" customWidth="1"/>
    <col min="1546" max="1546" width="17.88671875" style="5" customWidth="1"/>
    <col min="1547" max="1547" width="26.109375" style="5" customWidth="1"/>
    <col min="1548" max="1792" width="9" style="5"/>
    <col min="1793" max="1795" width="3" style="5" customWidth="1"/>
    <col min="1796" max="1796" width="17.44140625" style="5" customWidth="1"/>
    <col min="1797" max="1797" width="17.33203125" style="5" customWidth="1"/>
    <col min="1798" max="1798" width="18" style="5" customWidth="1"/>
    <col min="1799" max="1799" width="22.109375" style="5" customWidth="1"/>
    <col min="1800" max="1800" width="18" style="5" customWidth="1"/>
    <col min="1801" max="1801" width="22.109375" style="5" customWidth="1"/>
    <col min="1802" max="1802" width="17.88671875" style="5" customWidth="1"/>
    <col min="1803" max="1803" width="26.109375" style="5" customWidth="1"/>
    <col min="1804" max="2048" width="9" style="5"/>
    <col min="2049" max="2051" width="3" style="5" customWidth="1"/>
    <col min="2052" max="2052" width="17.44140625" style="5" customWidth="1"/>
    <col min="2053" max="2053" width="17.33203125" style="5" customWidth="1"/>
    <col min="2054" max="2054" width="18" style="5" customWidth="1"/>
    <col min="2055" max="2055" width="22.109375" style="5" customWidth="1"/>
    <col min="2056" max="2056" width="18" style="5" customWidth="1"/>
    <col min="2057" max="2057" width="22.109375" style="5" customWidth="1"/>
    <col min="2058" max="2058" width="17.88671875" style="5" customWidth="1"/>
    <col min="2059" max="2059" width="26.109375" style="5" customWidth="1"/>
    <col min="2060" max="2304" width="9" style="5"/>
    <col min="2305" max="2307" width="3" style="5" customWidth="1"/>
    <col min="2308" max="2308" width="17.44140625" style="5" customWidth="1"/>
    <col min="2309" max="2309" width="17.33203125" style="5" customWidth="1"/>
    <col min="2310" max="2310" width="18" style="5" customWidth="1"/>
    <col min="2311" max="2311" width="22.109375" style="5" customWidth="1"/>
    <col min="2312" max="2312" width="18" style="5" customWidth="1"/>
    <col min="2313" max="2313" width="22.109375" style="5" customWidth="1"/>
    <col min="2314" max="2314" width="17.88671875" style="5" customWidth="1"/>
    <col min="2315" max="2315" width="26.109375" style="5" customWidth="1"/>
    <col min="2316" max="2560" width="9" style="5"/>
    <col min="2561" max="2563" width="3" style="5" customWidth="1"/>
    <col min="2564" max="2564" width="17.44140625" style="5" customWidth="1"/>
    <col min="2565" max="2565" width="17.33203125" style="5" customWidth="1"/>
    <col min="2566" max="2566" width="18" style="5" customWidth="1"/>
    <col min="2567" max="2567" width="22.109375" style="5" customWidth="1"/>
    <col min="2568" max="2568" width="18" style="5" customWidth="1"/>
    <col min="2569" max="2569" width="22.109375" style="5" customWidth="1"/>
    <col min="2570" max="2570" width="17.88671875" style="5" customWidth="1"/>
    <col min="2571" max="2571" width="26.109375" style="5" customWidth="1"/>
    <col min="2572" max="2816" width="9" style="5"/>
    <col min="2817" max="2819" width="3" style="5" customWidth="1"/>
    <col min="2820" max="2820" width="17.44140625" style="5" customWidth="1"/>
    <col min="2821" max="2821" width="17.33203125" style="5" customWidth="1"/>
    <col min="2822" max="2822" width="18" style="5" customWidth="1"/>
    <col min="2823" max="2823" width="22.109375" style="5" customWidth="1"/>
    <col min="2824" max="2824" width="18" style="5" customWidth="1"/>
    <col min="2825" max="2825" width="22.109375" style="5" customWidth="1"/>
    <col min="2826" max="2826" width="17.88671875" style="5" customWidth="1"/>
    <col min="2827" max="2827" width="26.109375" style="5" customWidth="1"/>
    <col min="2828" max="3072" width="9" style="5"/>
    <col min="3073" max="3075" width="3" style="5" customWidth="1"/>
    <col min="3076" max="3076" width="17.44140625" style="5" customWidth="1"/>
    <col min="3077" max="3077" width="17.33203125" style="5" customWidth="1"/>
    <col min="3078" max="3078" width="18" style="5" customWidth="1"/>
    <col min="3079" max="3079" width="22.109375" style="5" customWidth="1"/>
    <col min="3080" max="3080" width="18" style="5" customWidth="1"/>
    <col min="3081" max="3081" width="22.109375" style="5" customWidth="1"/>
    <col min="3082" max="3082" width="17.88671875" style="5" customWidth="1"/>
    <col min="3083" max="3083" width="26.109375" style="5" customWidth="1"/>
    <col min="3084" max="3328" width="9" style="5"/>
    <col min="3329" max="3331" width="3" style="5" customWidth="1"/>
    <col min="3332" max="3332" width="17.44140625" style="5" customWidth="1"/>
    <col min="3333" max="3333" width="17.33203125" style="5" customWidth="1"/>
    <col min="3334" max="3334" width="18" style="5" customWidth="1"/>
    <col min="3335" max="3335" width="22.109375" style="5" customWidth="1"/>
    <col min="3336" max="3336" width="18" style="5" customWidth="1"/>
    <col min="3337" max="3337" width="22.109375" style="5" customWidth="1"/>
    <col min="3338" max="3338" width="17.88671875" style="5" customWidth="1"/>
    <col min="3339" max="3339" width="26.109375" style="5" customWidth="1"/>
    <col min="3340" max="3584" width="9" style="5"/>
    <col min="3585" max="3587" width="3" style="5" customWidth="1"/>
    <col min="3588" max="3588" width="17.44140625" style="5" customWidth="1"/>
    <col min="3589" max="3589" width="17.33203125" style="5" customWidth="1"/>
    <col min="3590" max="3590" width="18" style="5" customWidth="1"/>
    <col min="3591" max="3591" width="22.109375" style="5" customWidth="1"/>
    <col min="3592" max="3592" width="18" style="5" customWidth="1"/>
    <col min="3593" max="3593" width="22.109375" style="5" customWidth="1"/>
    <col min="3594" max="3594" width="17.88671875" style="5" customWidth="1"/>
    <col min="3595" max="3595" width="26.109375" style="5" customWidth="1"/>
    <col min="3596" max="3840" width="9" style="5"/>
    <col min="3841" max="3843" width="3" style="5" customWidth="1"/>
    <col min="3844" max="3844" width="17.44140625" style="5" customWidth="1"/>
    <col min="3845" max="3845" width="17.33203125" style="5" customWidth="1"/>
    <col min="3846" max="3846" width="18" style="5" customWidth="1"/>
    <col min="3847" max="3847" width="22.109375" style="5" customWidth="1"/>
    <col min="3848" max="3848" width="18" style="5" customWidth="1"/>
    <col min="3849" max="3849" width="22.109375" style="5" customWidth="1"/>
    <col min="3850" max="3850" width="17.88671875" style="5" customWidth="1"/>
    <col min="3851" max="3851" width="26.109375" style="5" customWidth="1"/>
    <col min="3852" max="4096" width="9" style="5"/>
    <col min="4097" max="4099" width="3" style="5" customWidth="1"/>
    <col min="4100" max="4100" width="17.44140625" style="5" customWidth="1"/>
    <col min="4101" max="4101" width="17.33203125" style="5" customWidth="1"/>
    <col min="4102" max="4102" width="18" style="5" customWidth="1"/>
    <col min="4103" max="4103" width="22.109375" style="5" customWidth="1"/>
    <col min="4104" max="4104" width="18" style="5" customWidth="1"/>
    <col min="4105" max="4105" width="22.109375" style="5" customWidth="1"/>
    <col min="4106" max="4106" width="17.88671875" style="5" customWidth="1"/>
    <col min="4107" max="4107" width="26.109375" style="5" customWidth="1"/>
    <col min="4108" max="4352" width="9" style="5"/>
    <col min="4353" max="4355" width="3" style="5" customWidth="1"/>
    <col min="4356" max="4356" width="17.44140625" style="5" customWidth="1"/>
    <col min="4357" max="4357" width="17.33203125" style="5" customWidth="1"/>
    <col min="4358" max="4358" width="18" style="5" customWidth="1"/>
    <col min="4359" max="4359" width="22.109375" style="5" customWidth="1"/>
    <col min="4360" max="4360" width="18" style="5" customWidth="1"/>
    <col min="4361" max="4361" width="22.109375" style="5" customWidth="1"/>
    <col min="4362" max="4362" width="17.88671875" style="5" customWidth="1"/>
    <col min="4363" max="4363" width="26.109375" style="5" customWidth="1"/>
    <col min="4364" max="4608" width="9" style="5"/>
    <col min="4609" max="4611" width="3" style="5" customWidth="1"/>
    <col min="4612" max="4612" width="17.44140625" style="5" customWidth="1"/>
    <col min="4613" max="4613" width="17.33203125" style="5" customWidth="1"/>
    <col min="4614" max="4614" width="18" style="5" customWidth="1"/>
    <col min="4615" max="4615" width="22.109375" style="5" customWidth="1"/>
    <col min="4616" max="4616" width="18" style="5" customWidth="1"/>
    <col min="4617" max="4617" width="22.109375" style="5" customWidth="1"/>
    <col min="4618" max="4618" width="17.88671875" style="5" customWidth="1"/>
    <col min="4619" max="4619" width="26.109375" style="5" customWidth="1"/>
    <col min="4620" max="4864" width="9" style="5"/>
    <col min="4865" max="4867" width="3" style="5" customWidth="1"/>
    <col min="4868" max="4868" width="17.44140625" style="5" customWidth="1"/>
    <col min="4869" max="4869" width="17.33203125" style="5" customWidth="1"/>
    <col min="4870" max="4870" width="18" style="5" customWidth="1"/>
    <col min="4871" max="4871" width="22.109375" style="5" customWidth="1"/>
    <col min="4872" max="4872" width="18" style="5" customWidth="1"/>
    <col min="4873" max="4873" width="22.109375" style="5" customWidth="1"/>
    <col min="4874" max="4874" width="17.88671875" style="5" customWidth="1"/>
    <col min="4875" max="4875" width="26.109375" style="5" customWidth="1"/>
    <col min="4876" max="5120" width="9" style="5"/>
    <col min="5121" max="5123" width="3" style="5" customWidth="1"/>
    <col min="5124" max="5124" width="17.44140625" style="5" customWidth="1"/>
    <col min="5125" max="5125" width="17.33203125" style="5" customWidth="1"/>
    <col min="5126" max="5126" width="18" style="5" customWidth="1"/>
    <col min="5127" max="5127" width="22.109375" style="5" customWidth="1"/>
    <col min="5128" max="5128" width="18" style="5" customWidth="1"/>
    <col min="5129" max="5129" width="22.109375" style="5" customWidth="1"/>
    <col min="5130" max="5130" width="17.88671875" style="5" customWidth="1"/>
    <col min="5131" max="5131" width="26.109375" style="5" customWidth="1"/>
    <col min="5132" max="5376" width="9" style="5"/>
    <col min="5377" max="5379" width="3" style="5" customWidth="1"/>
    <col min="5380" max="5380" width="17.44140625" style="5" customWidth="1"/>
    <col min="5381" max="5381" width="17.33203125" style="5" customWidth="1"/>
    <col min="5382" max="5382" width="18" style="5" customWidth="1"/>
    <col min="5383" max="5383" width="22.109375" style="5" customWidth="1"/>
    <col min="5384" max="5384" width="18" style="5" customWidth="1"/>
    <col min="5385" max="5385" width="22.109375" style="5" customWidth="1"/>
    <col min="5386" max="5386" width="17.88671875" style="5" customWidth="1"/>
    <col min="5387" max="5387" width="26.109375" style="5" customWidth="1"/>
    <col min="5388" max="5632" width="9" style="5"/>
    <col min="5633" max="5635" width="3" style="5" customWidth="1"/>
    <col min="5636" max="5636" width="17.44140625" style="5" customWidth="1"/>
    <col min="5637" max="5637" width="17.33203125" style="5" customWidth="1"/>
    <col min="5638" max="5638" width="18" style="5" customWidth="1"/>
    <col min="5639" max="5639" width="22.109375" style="5" customWidth="1"/>
    <col min="5640" max="5640" width="18" style="5" customWidth="1"/>
    <col min="5641" max="5641" width="22.109375" style="5" customWidth="1"/>
    <col min="5642" max="5642" width="17.88671875" style="5" customWidth="1"/>
    <col min="5643" max="5643" width="26.109375" style="5" customWidth="1"/>
    <col min="5644" max="5888" width="9" style="5"/>
    <col min="5889" max="5891" width="3" style="5" customWidth="1"/>
    <col min="5892" max="5892" width="17.44140625" style="5" customWidth="1"/>
    <col min="5893" max="5893" width="17.33203125" style="5" customWidth="1"/>
    <col min="5894" max="5894" width="18" style="5" customWidth="1"/>
    <col min="5895" max="5895" width="22.109375" style="5" customWidth="1"/>
    <col min="5896" max="5896" width="18" style="5" customWidth="1"/>
    <col min="5897" max="5897" width="22.109375" style="5" customWidth="1"/>
    <col min="5898" max="5898" width="17.88671875" style="5" customWidth="1"/>
    <col min="5899" max="5899" width="26.109375" style="5" customWidth="1"/>
    <col min="5900" max="6144" width="9" style="5"/>
    <col min="6145" max="6147" width="3" style="5" customWidth="1"/>
    <col min="6148" max="6148" width="17.44140625" style="5" customWidth="1"/>
    <col min="6149" max="6149" width="17.33203125" style="5" customWidth="1"/>
    <col min="6150" max="6150" width="18" style="5" customWidth="1"/>
    <col min="6151" max="6151" width="22.109375" style="5" customWidth="1"/>
    <col min="6152" max="6152" width="18" style="5" customWidth="1"/>
    <col min="6153" max="6153" width="22.109375" style="5" customWidth="1"/>
    <col min="6154" max="6154" width="17.88671875" style="5" customWidth="1"/>
    <col min="6155" max="6155" width="26.109375" style="5" customWidth="1"/>
    <col min="6156" max="6400" width="9" style="5"/>
    <col min="6401" max="6403" width="3" style="5" customWidth="1"/>
    <col min="6404" max="6404" width="17.44140625" style="5" customWidth="1"/>
    <col min="6405" max="6405" width="17.33203125" style="5" customWidth="1"/>
    <col min="6406" max="6406" width="18" style="5" customWidth="1"/>
    <col min="6407" max="6407" width="22.109375" style="5" customWidth="1"/>
    <col min="6408" max="6408" width="18" style="5" customWidth="1"/>
    <col min="6409" max="6409" width="22.109375" style="5" customWidth="1"/>
    <col min="6410" max="6410" width="17.88671875" style="5" customWidth="1"/>
    <col min="6411" max="6411" width="26.109375" style="5" customWidth="1"/>
    <col min="6412" max="6656" width="9" style="5"/>
    <col min="6657" max="6659" width="3" style="5" customWidth="1"/>
    <col min="6660" max="6660" width="17.44140625" style="5" customWidth="1"/>
    <col min="6661" max="6661" width="17.33203125" style="5" customWidth="1"/>
    <col min="6662" max="6662" width="18" style="5" customWidth="1"/>
    <col min="6663" max="6663" width="22.109375" style="5" customWidth="1"/>
    <col min="6664" max="6664" width="18" style="5" customWidth="1"/>
    <col min="6665" max="6665" width="22.109375" style="5" customWidth="1"/>
    <col min="6666" max="6666" width="17.88671875" style="5" customWidth="1"/>
    <col min="6667" max="6667" width="26.109375" style="5" customWidth="1"/>
    <col min="6668" max="6912" width="9" style="5"/>
    <col min="6913" max="6915" width="3" style="5" customWidth="1"/>
    <col min="6916" max="6916" width="17.44140625" style="5" customWidth="1"/>
    <col min="6917" max="6917" width="17.33203125" style="5" customWidth="1"/>
    <col min="6918" max="6918" width="18" style="5" customWidth="1"/>
    <col min="6919" max="6919" width="22.109375" style="5" customWidth="1"/>
    <col min="6920" max="6920" width="18" style="5" customWidth="1"/>
    <col min="6921" max="6921" width="22.109375" style="5" customWidth="1"/>
    <col min="6922" max="6922" width="17.88671875" style="5" customWidth="1"/>
    <col min="6923" max="6923" width="26.109375" style="5" customWidth="1"/>
    <col min="6924" max="7168" width="9" style="5"/>
    <col min="7169" max="7171" width="3" style="5" customWidth="1"/>
    <col min="7172" max="7172" width="17.44140625" style="5" customWidth="1"/>
    <col min="7173" max="7173" width="17.33203125" style="5" customWidth="1"/>
    <col min="7174" max="7174" width="18" style="5" customWidth="1"/>
    <col min="7175" max="7175" width="22.109375" style="5" customWidth="1"/>
    <col min="7176" max="7176" width="18" style="5" customWidth="1"/>
    <col min="7177" max="7177" width="22.109375" style="5" customWidth="1"/>
    <col min="7178" max="7178" width="17.88671875" style="5" customWidth="1"/>
    <col min="7179" max="7179" width="26.109375" style="5" customWidth="1"/>
    <col min="7180" max="7424" width="9" style="5"/>
    <col min="7425" max="7427" width="3" style="5" customWidth="1"/>
    <col min="7428" max="7428" width="17.44140625" style="5" customWidth="1"/>
    <col min="7429" max="7429" width="17.33203125" style="5" customWidth="1"/>
    <col min="7430" max="7430" width="18" style="5" customWidth="1"/>
    <col min="7431" max="7431" width="22.109375" style="5" customWidth="1"/>
    <col min="7432" max="7432" width="18" style="5" customWidth="1"/>
    <col min="7433" max="7433" width="22.109375" style="5" customWidth="1"/>
    <col min="7434" max="7434" width="17.88671875" style="5" customWidth="1"/>
    <col min="7435" max="7435" width="26.109375" style="5" customWidth="1"/>
    <col min="7436" max="7680" width="9" style="5"/>
    <col min="7681" max="7683" width="3" style="5" customWidth="1"/>
    <col min="7684" max="7684" width="17.44140625" style="5" customWidth="1"/>
    <col min="7685" max="7685" width="17.33203125" style="5" customWidth="1"/>
    <col min="7686" max="7686" width="18" style="5" customWidth="1"/>
    <col min="7687" max="7687" width="22.109375" style="5" customWidth="1"/>
    <col min="7688" max="7688" width="18" style="5" customWidth="1"/>
    <col min="7689" max="7689" width="22.109375" style="5" customWidth="1"/>
    <col min="7690" max="7690" width="17.88671875" style="5" customWidth="1"/>
    <col min="7691" max="7691" width="26.109375" style="5" customWidth="1"/>
    <col min="7692" max="7936" width="9" style="5"/>
    <col min="7937" max="7939" width="3" style="5" customWidth="1"/>
    <col min="7940" max="7940" width="17.44140625" style="5" customWidth="1"/>
    <col min="7941" max="7941" width="17.33203125" style="5" customWidth="1"/>
    <col min="7942" max="7942" width="18" style="5" customWidth="1"/>
    <col min="7943" max="7943" width="22.109375" style="5" customWidth="1"/>
    <col min="7944" max="7944" width="18" style="5" customWidth="1"/>
    <col min="7945" max="7945" width="22.109375" style="5" customWidth="1"/>
    <col min="7946" max="7946" width="17.88671875" style="5" customWidth="1"/>
    <col min="7947" max="7947" width="26.109375" style="5" customWidth="1"/>
    <col min="7948" max="8192" width="9" style="5"/>
    <col min="8193" max="8195" width="3" style="5" customWidth="1"/>
    <col min="8196" max="8196" width="17.44140625" style="5" customWidth="1"/>
    <col min="8197" max="8197" width="17.33203125" style="5" customWidth="1"/>
    <col min="8198" max="8198" width="18" style="5" customWidth="1"/>
    <col min="8199" max="8199" width="22.109375" style="5" customWidth="1"/>
    <col min="8200" max="8200" width="18" style="5" customWidth="1"/>
    <col min="8201" max="8201" width="22.109375" style="5" customWidth="1"/>
    <col min="8202" max="8202" width="17.88671875" style="5" customWidth="1"/>
    <col min="8203" max="8203" width="26.109375" style="5" customWidth="1"/>
    <col min="8204" max="8448" width="9" style="5"/>
    <col min="8449" max="8451" width="3" style="5" customWidth="1"/>
    <col min="8452" max="8452" width="17.44140625" style="5" customWidth="1"/>
    <col min="8453" max="8453" width="17.33203125" style="5" customWidth="1"/>
    <col min="8454" max="8454" width="18" style="5" customWidth="1"/>
    <col min="8455" max="8455" width="22.109375" style="5" customWidth="1"/>
    <col min="8456" max="8456" width="18" style="5" customWidth="1"/>
    <col min="8457" max="8457" width="22.109375" style="5" customWidth="1"/>
    <col min="8458" max="8458" width="17.88671875" style="5" customWidth="1"/>
    <col min="8459" max="8459" width="26.109375" style="5" customWidth="1"/>
    <col min="8460" max="8704" width="9" style="5"/>
    <col min="8705" max="8707" width="3" style="5" customWidth="1"/>
    <col min="8708" max="8708" width="17.44140625" style="5" customWidth="1"/>
    <col min="8709" max="8709" width="17.33203125" style="5" customWidth="1"/>
    <col min="8710" max="8710" width="18" style="5" customWidth="1"/>
    <col min="8711" max="8711" width="22.109375" style="5" customWidth="1"/>
    <col min="8712" max="8712" width="18" style="5" customWidth="1"/>
    <col min="8713" max="8713" width="22.109375" style="5" customWidth="1"/>
    <col min="8714" max="8714" width="17.88671875" style="5" customWidth="1"/>
    <col min="8715" max="8715" width="26.109375" style="5" customWidth="1"/>
    <col min="8716" max="8960" width="9" style="5"/>
    <col min="8961" max="8963" width="3" style="5" customWidth="1"/>
    <col min="8964" max="8964" width="17.44140625" style="5" customWidth="1"/>
    <col min="8965" max="8965" width="17.33203125" style="5" customWidth="1"/>
    <col min="8966" max="8966" width="18" style="5" customWidth="1"/>
    <col min="8967" max="8967" width="22.109375" style="5" customWidth="1"/>
    <col min="8968" max="8968" width="18" style="5" customWidth="1"/>
    <col min="8969" max="8969" width="22.109375" style="5" customWidth="1"/>
    <col min="8970" max="8970" width="17.88671875" style="5" customWidth="1"/>
    <col min="8971" max="8971" width="26.109375" style="5" customWidth="1"/>
    <col min="8972" max="9216" width="9" style="5"/>
    <col min="9217" max="9219" width="3" style="5" customWidth="1"/>
    <col min="9220" max="9220" width="17.44140625" style="5" customWidth="1"/>
    <col min="9221" max="9221" width="17.33203125" style="5" customWidth="1"/>
    <col min="9222" max="9222" width="18" style="5" customWidth="1"/>
    <col min="9223" max="9223" width="22.109375" style="5" customWidth="1"/>
    <col min="9224" max="9224" width="18" style="5" customWidth="1"/>
    <col min="9225" max="9225" width="22.109375" style="5" customWidth="1"/>
    <col min="9226" max="9226" width="17.88671875" style="5" customWidth="1"/>
    <col min="9227" max="9227" width="26.109375" style="5" customWidth="1"/>
    <col min="9228" max="9472" width="9" style="5"/>
    <col min="9473" max="9475" width="3" style="5" customWidth="1"/>
    <col min="9476" max="9476" width="17.44140625" style="5" customWidth="1"/>
    <col min="9477" max="9477" width="17.33203125" style="5" customWidth="1"/>
    <col min="9478" max="9478" width="18" style="5" customWidth="1"/>
    <col min="9479" max="9479" width="22.109375" style="5" customWidth="1"/>
    <col min="9480" max="9480" width="18" style="5" customWidth="1"/>
    <col min="9481" max="9481" width="22.109375" style="5" customWidth="1"/>
    <col min="9482" max="9482" width="17.88671875" style="5" customWidth="1"/>
    <col min="9483" max="9483" width="26.109375" style="5" customWidth="1"/>
    <col min="9484" max="9728" width="9" style="5"/>
    <col min="9729" max="9731" width="3" style="5" customWidth="1"/>
    <col min="9732" max="9732" width="17.44140625" style="5" customWidth="1"/>
    <col min="9733" max="9733" width="17.33203125" style="5" customWidth="1"/>
    <col min="9734" max="9734" width="18" style="5" customWidth="1"/>
    <col min="9735" max="9735" width="22.109375" style="5" customWidth="1"/>
    <col min="9736" max="9736" width="18" style="5" customWidth="1"/>
    <col min="9737" max="9737" width="22.109375" style="5" customWidth="1"/>
    <col min="9738" max="9738" width="17.88671875" style="5" customWidth="1"/>
    <col min="9739" max="9739" width="26.109375" style="5" customWidth="1"/>
    <col min="9740" max="9984" width="9" style="5"/>
    <col min="9985" max="9987" width="3" style="5" customWidth="1"/>
    <col min="9988" max="9988" width="17.44140625" style="5" customWidth="1"/>
    <col min="9989" max="9989" width="17.33203125" style="5" customWidth="1"/>
    <col min="9990" max="9990" width="18" style="5" customWidth="1"/>
    <col min="9991" max="9991" width="22.109375" style="5" customWidth="1"/>
    <col min="9992" max="9992" width="18" style="5" customWidth="1"/>
    <col min="9993" max="9993" width="22.109375" style="5" customWidth="1"/>
    <col min="9994" max="9994" width="17.88671875" style="5" customWidth="1"/>
    <col min="9995" max="9995" width="26.109375" style="5" customWidth="1"/>
    <col min="9996" max="10240" width="9" style="5"/>
    <col min="10241" max="10243" width="3" style="5" customWidth="1"/>
    <col min="10244" max="10244" width="17.44140625" style="5" customWidth="1"/>
    <col min="10245" max="10245" width="17.33203125" style="5" customWidth="1"/>
    <col min="10246" max="10246" width="18" style="5" customWidth="1"/>
    <col min="10247" max="10247" width="22.109375" style="5" customWidth="1"/>
    <col min="10248" max="10248" width="18" style="5" customWidth="1"/>
    <col min="10249" max="10249" width="22.109375" style="5" customWidth="1"/>
    <col min="10250" max="10250" width="17.88671875" style="5" customWidth="1"/>
    <col min="10251" max="10251" width="26.109375" style="5" customWidth="1"/>
    <col min="10252" max="10496" width="9" style="5"/>
    <col min="10497" max="10499" width="3" style="5" customWidth="1"/>
    <col min="10500" max="10500" width="17.44140625" style="5" customWidth="1"/>
    <col min="10501" max="10501" width="17.33203125" style="5" customWidth="1"/>
    <col min="10502" max="10502" width="18" style="5" customWidth="1"/>
    <col min="10503" max="10503" width="22.109375" style="5" customWidth="1"/>
    <col min="10504" max="10504" width="18" style="5" customWidth="1"/>
    <col min="10505" max="10505" width="22.109375" style="5" customWidth="1"/>
    <col min="10506" max="10506" width="17.88671875" style="5" customWidth="1"/>
    <col min="10507" max="10507" width="26.109375" style="5" customWidth="1"/>
    <col min="10508" max="10752" width="9" style="5"/>
    <col min="10753" max="10755" width="3" style="5" customWidth="1"/>
    <col min="10756" max="10756" width="17.44140625" style="5" customWidth="1"/>
    <col min="10757" max="10757" width="17.33203125" style="5" customWidth="1"/>
    <col min="10758" max="10758" width="18" style="5" customWidth="1"/>
    <col min="10759" max="10759" width="22.109375" style="5" customWidth="1"/>
    <col min="10760" max="10760" width="18" style="5" customWidth="1"/>
    <col min="10761" max="10761" width="22.109375" style="5" customWidth="1"/>
    <col min="10762" max="10762" width="17.88671875" style="5" customWidth="1"/>
    <col min="10763" max="10763" width="26.109375" style="5" customWidth="1"/>
    <col min="10764" max="11008" width="9" style="5"/>
    <col min="11009" max="11011" width="3" style="5" customWidth="1"/>
    <col min="11012" max="11012" width="17.44140625" style="5" customWidth="1"/>
    <col min="11013" max="11013" width="17.33203125" style="5" customWidth="1"/>
    <col min="11014" max="11014" width="18" style="5" customWidth="1"/>
    <col min="11015" max="11015" width="22.109375" style="5" customWidth="1"/>
    <col min="11016" max="11016" width="18" style="5" customWidth="1"/>
    <col min="11017" max="11017" width="22.109375" style="5" customWidth="1"/>
    <col min="11018" max="11018" width="17.88671875" style="5" customWidth="1"/>
    <col min="11019" max="11019" width="26.109375" style="5" customWidth="1"/>
    <col min="11020" max="11264" width="9" style="5"/>
    <col min="11265" max="11267" width="3" style="5" customWidth="1"/>
    <col min="11268" max="11268" width="17.44140625" style="5" customWidth="1"/>
    <col min="11269" max="11269" width="17.33203125" style="5" customWidth="1"/>
    <col min="11270" max="11270" width="18" style="5" customWidth="1"/>
    <col min="11271" max="11271" width="22.109375" style="5" customWidth="1"/>
    <col min="11272" max="11272" width="18" style="5" customWidth="1"/>
    <col min="11273" max="11273" width="22.109375" style="5" customWidth="1"/>
    <col min="11274" max="11274" width="17.88671875" style="5" customWidth="1"/>
    <col min="11275" max="11275" width="26.109375" style="5" customWidth="1"/>
    <col min="11276" max="11520" width="9" style="5"/>
    <col min="11521" max="11523" width="3" style="5" customWidth="1"/>
    <col min="11524" max="11524" width="17.44140625" style="5" customWidth="1"/>
    <col min="11525" max="11525" width="17.33203125" style="5" customWidth="1"/>
    <col min="11526" max="11526" width="18" style="5" customWidth="1"/>
    <col min="11527" max="11527" width="22.109375" style="5" customWidth="1"/>
    <col min="11528" max="11528" width="18" style="5" customWidth="1"/>
    <col min="11529" max="11529" width="22.109375" style="5" customWidth="1"/>
    <col min="11530" max="11530" width="17.88671875" style="5" customWidth="1"/>
    <col min="11531" max="11531" width="26.109375" style="5" customWidth="1"/>
    <col min="11532" max="11776" width="9" style="5"/>
    <col min="11777" max="11779" width="3" style="5" customWidth="1"/>
    <col min="11780" max="11780" width="17.44140625" style="5" customWidth="1"/>
    <col min="11781" max="11781" width="17.33203125" style="5" customWidth="1"/>
    <col min="11782" max="11782" width="18" style="5" customWidth="1"/>
    <col min="11783" max="11783" width="22.109375" style="5" customWidth="1"/>
    <col min="11784" max="11784" width="18" style="5" customWidth="1"/>
    <col min="11785" max="11785" width="22.109375" style="5" customWidth="1"/>
    <col min="11786" max="11786" width="17.88671875" style="5" customWidth="1"/>
    <col min="11787" max="11787" width="26.109375" style="5" customWidth="1"/>
    <col min="11788" max="12032" width="9" style="5"/>
    <col min="12033" max="12035" width="3" style="5" customWidth="1"/>
    <col min="12036" max="12036" width="17.44140625" style="5" customWidth="1"/>
    <col min="12037" max="12037" width="17.33203125" style="5" customWidth="1"/>
    <col min="12038" max="12038" width="18" style="5" customWidth="1"/>
    <col min="12039" max="12039" width="22.109375" style="5" customWidth="1"/>
    <col min="12040" max="12040" width="18" style="5" customWidth="1"/>
    <col min="12041" max="12041" width="22.109375" style="5" customWidth="1"/>
    <col min="12042" max="12042" width="17.88671875" style="5" customWidth="1"/>
    <col min="12043" max="12043" width="26.109375" style="5" customWidth="1"/>
    <col min="12044" max="12288" width="9" style="5"/>
    <col min="12289" max="12291" width="3" style="5" customWidth="1"/>
    <col min="12292" max="12292" width="17.44140625" style="5" customWidth="1"/>
    <col min="12293" max="12293" width="17.33203125" style="5" customWidth="1"/>
    <col min="12294" max="12294" width="18" style="5" customWidth="1"/>
    <col min="12295" max="12295" width="22.109375" style="5" customWidth="1"/>
    <col min="12296" max="12296" width="18" style="5" customWidth="1"/>
    <col min="12297" max="12297" width="22.109375" style="5" customWidth="1"/>
    <col min="12298" max="12298" width="17.88671875" style="5" customWidth="1"/>
    <col min="12299" max="12299" width="26.109375" style="5" customWidth="1"/>
    <col min="12300" max="12544" width="9" style="5"/>
    <col min="12545" max="12547" width="3" style="5" customWidth="1"/>
    <col min="12548" max="12548" width="17.44140625" style="5" customWidth="1"/>
    <col min="12549" max="12549" width="17.33203125" style="5" customWidth="1"/>
    <col min="12550" max="12550" width="18" style="5" customWidth="1"/>
    <col min="12551" max="12551" width="22.109375" style="5" customWidth="1"/>
    <col min="12552" max="12552" width="18" style="5" customWidth="1"/>
    <col min="12553" max="12553" width="22.109375" style="5" customWidth="1"/>
    <col min="12554" max="12554" width="17.88671875" style="5" customWidth="1"/>
    <col min="12555" max="12555" width="26.109375" style="5" customWidth="1"/>
    <col min="12556" max="12800" width="9" style="5"/>
    <col min="12801" max="12803" width="3" style="5" customWidth="1"/>
    <col min="12804" max="12804" width="17.44140625" style="5" customWidth="1"/>
    <col min="12805" max="12805" width="17.33203125" style="5" customWidth="1"/>
    <col min="12806" max="12806" width="18" style="5" customWidth="1"/>
    <col min="12807" max="12807" width="22.109375" style="5" customWidth="1"/>
    <col min="12808" max="12808" width="18" style="5" customWidth="1"/>
    <col min="12809" max="12809" width="22.109375" style="5" customWidth="1"/>
    <col min="12810" max="12810" width="17.88671875" style="5" customWidth="1"/>
    <col min="12811" max="12811" width="26.109375" style="5" customWidth="1"/>
    <col min="12812" max="13056" width="9" style="5"/>
    <col min="13057" max="13059" width="3" style="5" customWidth="1"/>
    <col min="13060" max="13060" width="17.44140625" style="5" customWidth="1"/>
    <col min="13061" max="13061" width="17.33203125" style="5" customWidth="1"/>
    <col min="13062" max="13062" width="18" style="5" customWidth="1"/>
    <col min="13063" max="13063" width="22.109375" style="5" customWidth="1"/>
    <col min="13064" max="13064" width="18" style="5" customWidth="1"/>
    <col min="13065" max="13065" width="22.109375" style="5" customWidth="1"/>
    <col min="13066" max="13066" width="17.88671875" style="5" customWidth="1"/>
    <col min="13067" max="13067" width="26.109375" style="5" customWidth="1"/>
    <col min="13068" max="13312" width="9" style="5"/>
    <col min="13313" max="13315" width="3" style="5" customWidth="1"/>
    <col min="13316" max="13316" width="17.44140625" style="5" customWidth="1"/>
    <col min="13317" max="13317" width="17.33203125" style="5" customWidth="1"/>
    <col min="13318" max="13318" width="18" style="5" customWidth="1"/>
    <col min="13319" max="13319" width="22.109375" style="5" customWidth="1"/>
    <col min="13320" max="13320" width="18" style="5" customWidth="1"/>
    <col min="13321" max="13321" width="22.109375" style="5" customWidth="1"/>
    <col min="13322" max="13322" width="17.88671875" style="5" customWidth="1"/>
    <col min="13323" max="13323" width="26.109375" style="5" customWidth="1"/>
    <col min="13324" max="13568" width="9" style="5"/>
    <col min="13569" max="13571" width="3" style="5" customWidth="1"/>
    <col min="13572" max="13572" width="17.44140625" style="5" customWidth="1"/>
    <col min="13573" max="13573" width="17.33203125" style="5" customWidth="1"/>
    <col min="13574" max="13574" width="18" style="5" customWidth="1"/>
    <col min="13575" max="13575" width="22.109375" style="5" customWidth="1"/>
    <col min="13576" max="13576" width="18" style="5" customWidth="1"/>
    <col min="13577" max="13577" width="22.109375" style="5" customWidth="1"/>
    <col min="13578" max="13578" width="17.88671875" style="5" customWidth="1"/>
    <col min="13579" max="13579" width="26.109375" style="5" customWidth="1"/>
    <col min="13580" max="13824" width="9" style="5"/>
    <col min="13825" max="13827" width="3" style="5" customWidth="1"/>
    <col min="13828" max="13828" width="17.44140625" style="5" customWidth="1"/>
    <col min="13829" max="13829" width="17.33203125" style="5" customWidth="1"/>
    <col min="13830" max="13830" width="18" style="5" customWidth="1"/>
    <col min="13831" max="13831" width="22.109375" style="5" customWidth="1"/>
    <col min="13832" max="13832" width="18" style="5" customWidth="1"/>
    <col min="13833" max="13833" width="22.109375" style="5" customWidth="1"/>
    <col min="13834" max="13834" width="17.88671875" style="5" customWidth="1"/>
    <col min="13835" max="13835" width="26.109375" style="5" customWidth="1"/>
    <col min="13836" max="14080" width="9" style="5"/>
    <col min="14081" max="14083" width="3" style="5" customWidth="1"/>
    <col min="14084" max="14084" width="17.44140625" style="5" customWidth="1"/>
    <col min="14085" max="14085" width="17.33203125" style="5" customWidth="1"/>
    <col min="14086" max="14086" width="18" style="5" customWidth="1"/>
    <col min="14087" max="14087" width="22.109375" style="5" customWidth="1"/>
    <col min="14088" max="14088" width="18" style="5" customWidth="1"/>
    <col min="14089" max="14089" width="22.109375" style="5" customWidth="1"/>
    <col min="14090" max="14090" width="17.88671875" style="5" customWidth="1"/>
    <col min="14091" max="14091" width="26.109375" style="5" customWidth="1"/>
    <col min="14092" max="14336" width="9" style="5"/>
    <col min="14337" max="14339" width="3" style="5" customWidth="1"/>
    <col min="14340" max="14340" width="17.44140625" style="5" customWidth="1"/>
    <col min="14341" max="14341" width="17.33203125" style="5" customWidth="1"/>
    <col min="14342" max="14342" width="18" style="5" customWidth="1"/>
    <col min="14343" max="14343" width="22.109375" style="5" customWidth="1"/>
    <col min="14344" max="14344" width="18" style="5" customWidth="1"/>
    <col min="14345" max="14345" width="22.109375" style="5" customWidth="1"/>
    <col min="14346" max="14346" width="17.88671875" style="5" customWidth="1"/>
    <col min="14347" max="14347" width="26.109375" style="5" customWidth="1"/>
    <col min="14348" max="14592" width="9" style="5"/>
    <col min="14593" max="14595" width="3" style="5" customWidth="1"/>
    <col min="14596" max="14596" width="17.44140625" style="5" customWidth="1"/>
    <col min="14597" max="14597" width="17.33203125" style="5" customWidth="1"/>
    <col min="14598" max="14598" width="18" style="5" customWidth="1"/>
    <col min="14599" max="14599" width="22.109375" style="5" customWidth="1"/>
    <col min="14600" max="14600" width="18" style="5" customWidth="1"/>
    <col min="14601" max="14601" width="22.109375" style="5" customWidth="1"/>
    <col min="14602" max="14602" width="17.88671875" style="5" customWidth="1"/>
    <col min="14603" max="14603" width="26.109375" style="5" customWidth="1"/>
    <col min="14604" max="14848" width="9" style="5"/>
    <col min="14849" max="14851" width="3" style="5" customWidth="1"/>
    <col min="14852" max="14852" width="17.44140625" style="5" customWidth="1"/>
    <col min="14853" max="14853" width="17.33203125" style="5" customWidth="1"/>
    <col min="14854" max="14854" width="18" style="5" customWidth="1"/>
    <col min="14855" max="14855" width="22.109375" style="5" customWidth="1"/>
    <col min="14856" max="14856" width="18" style="5" customWidth="1"/>
    <col min="14857" max="14857" width="22.109375" style="5" customWidth="1"/>
    <col min="14858" max="14858" width="17.88671875" style="5" customWidth="1"/>
    <col min="14859" max="14859" width="26.109375" style="5" customWidth="1"/>
    <col min="14860" max="15104" width="9" style="5"/>
    <col min="15105" max="15107" width="3" style="5" customWidth="1"/>
    <col min="15108" max="15108" width="17.44140625" style="5" customWidth="1"/>
    <col min="15109" max="15109" width="17.33203125" style="5" customWidth="1"/>
    <col min="15110" max="15110" width="18" style="5" customWidth="1"/>
    <col min="15111" max="15111" width="22.109375" style="5" customWidth="1"/>
    <col min="15112" max="15112" width="18" style="5" customWidth="1"/>
    <col min="15113" max="15113" width="22.109375" style="5" customWidth="1"/>
    <col min="15114" max="15114" width="17.88671875" style="5" customWidth="1"/>
    <col min="15115" max="15115" width="26.109375" style="5" customWidth="1"/>
    <col min="15116" max="15360" width="9" style="5"/>
    <col min="15361" max="15363" width="3" style="5" customWidth="1"/>
    <col min="15364" max="15364" width="17.44140625" style="5" customWidth="1"/>
    <col min="15365" max="15365" width="17.33203125" style="5" customWidth="1"/>
    <col min="15366" max="15366" width="18" style="5" customWidth="1"/>
    <col min="15367" max="15367" width="22.109375" style="5" customWidth="1"/>
    <col min="15368" max="15368" width="18" style="5" customWidth="1"/>
    <col min="15369" max="15369" width="22.109375" style="5" customWidth="1"/>
    <col min="15370" max="15370" width="17.88671875" style="5" customWidth="1"/>
    <col min="15371" max="15371" width="26.109375" style="5" customWidth="1"/>
    <col min="15372" max="15616" width="9" style="5"/>
    <col min="15617" max="15619" width="3" style="5" customWidth="1"/>
    <col min="15620" max="15620" width="17.44140625" style="5" customWidth="1"/>
    <col min="15621" max="15621" width="17.33203125" style="5" customWidth="1"/>
    <col min="15622" max="15622" width="18" style="5" customWidth="1"/>
    <col min="15623" max="15623" width="22.109375" style="5" customWidth="1"/>
    <col min="15624" max="15624" width="18" style="5" customWidth="1"/>
    <col min="15625" max="15625" width="22.109375" style="5" customWidth="1"/>
    <col min="15626" max="15626" width="17.88671875" style="5" customWidth="1"/>
    <col min="15627" max="15627" width="26.109375" style="5" customWidth="1"/>
    <col min="15628" max="15872" width="9" style="5"/>
    <col min="15873" max="15875" width="3" style="5" customWidth="1"/>
    <col min="15876" max="15876" width="17.44140625" style="5" customWidth="1"/>
    <col min="15877" max="15877" width="17.33203125" style="5" customWidth="1"/>
    <col min="15878" max="15878" width="18" style="5" customWidth="1"/>
    <col min="15879" max="15879" width="22.109375" style="5" customWidth="1"/>
    <col min="15880" max="15880" width="18" style="5" customWidth="1"/>
    <col min="15881" max="15881" width="22.109375" style="5" customWidth="1"/>
    <col min="15882" max="15882" width="17.88671875" style="5" customWidth="1"/>
    <col min="15883" max="15883" width="26.109375" style="5" customWidth="1"/>
    <col min="15884" max="16128" width="9" style="5"/>
    <col min="16129" max="16131" width="3" style="5" customWidth="1"/>
    <col min="16132" max="16132" width="17.44140625" style="5" customWidth="1"/>
    <col min="16133" max="16133" width="17.33203125" style="5" customWidth="1"/>
    <col min="16134" max="16134" width="18" style="5" customWidth="1"/>
    <col min="16135" max="16135" width="22.109375" style="5" customWidth="1"/>
    <col min="16136" max="16136" width="18" style="5" customWidth="1"/>
    <col min="16137" max="16137" width="22.109375" style="5" customWidth="1"/>
    <col min="16138" max="16138" width="17.88671875" style="5" customWidth="1"/>
    <col min="16139" max="16139" width="26.109375" style="5" customWidth="1"/>
    <col min="16140" max="16384" width="9" style="5"/>
  </cols>
  <sheetData>
    <row r="1" spans="1:12" ht="21" customHeight="1">
      <c r="A1" s="1214" t="s">
        <v>6</v>
      </c>
      <c r="B1" s="1214"/>
      <c r="C1" s="1214"/>
      <c r="D1" s="1214"/>
      <c r="E1" s="1"/>
      <c r="F1" s="2"/>
      <c r="G1" s="2"/>
      <c r="H1" s="2"/>
      <c r="I1" s="2"/>
      <c r="J1" s="3" t="s">
        <v>7</v>
      </c>
      <c r="K1" s="4" t="s">
        <v>8</v>
      </c>
      <c r="L1" s="380" t="s">
        <v>9</v>
      </c>
    </row>
    <row r="2" spans="1:12" ht="21" customHeight="1">
      <c r="A2" s="1215" t="s">
        <v>10</v>
      </c>
      <c r="B2" s="1215"/>
      <c r="C2" s="1215"/>
      <c r="D2" s="1215"/>
      <c r="E2" s="6" t="s">
        <v>11</v>
      </c>
      <c r="F2" s="7"/>
      <c r="G2" s="7"/>
      <c r="H2" s="7"/>
      <c r="I2" s="7"/>
      <c r="J2" s="3" t="s">
        <v>12</v>
      </c>
      <c r="K2" s="8" t="s">
        <v>13</v>
      </c>
    </row>
    <row r="3" spans="1:12" ht="33">
      <c r="A3" s="1216" t="s">
        <v>14</v>
      </c>
      <c r="B3" s="1216"/>
      <c r="C3" s="1216"/>
      <c r="D3" s="1216"/>
      <c r="E3" s="1216"/>
      <c r="F3" s="1216"/>
      <c r="G3" s="1216"/>
      <c r="H3" s="1216"/>
      <c r="I3" s="1216"/>
      <c r="J3" s="1216"/>
      <c r="K3" s="1216"/>
    </row>
    <row r="4" spans="1:12" ht="27" customHeight="1">
      <c r="A4" s="9"/>
      <c r="B4" s="9"/>
      <c r="C4" s="9"/>
      <c r="D4" s="9"/>
      <c r="E4" s="9" t="s">
        <v>15</v>
      </c>
      <c r="F4" s="10"/>
      <c r="G4" s="11" t="s">
        <v>451</v>
      </c>
      <c r="H4" s="2"/>
      <c r="I4" s="10"/>
      <c r="J4" s="10"/>
      <c r="K4" s="12" t="s">
        <v>16</v>
      </c>
    </row>
    <row r="5" spans="1:12" ht="23.25" customHeight="1">
      <c r="A5" s="1208" t="s">
        <v>17</v>
      </c>
      <c r="B5" s="1208"/>
      <c r="C5" s="1208"/>
      <c r="D5" s="1208"/>
      <c r="E5" s="1209"/>
      <c r="F5" s="1212" t="s">
        <v>18</v>
      </c>
      <c r="G5" s="1213"/>
      <c r="H5" s="14" t="s">
        <v>19</v>
      </c>
      <c r="I5" s="15" t="s">
        <v>20</v>
      </c>
      <c r="J5" s="14" t="s">
        <v>21</v>
      </c>
      <c r="K5" s="16" t="s">
        <v>22</v>
      </c>
    </row>
    <row r="6" spans="1:12" ht="23.25" customHeight="1">
      <c r="A6" s="1210"/>
      <c r="B6" s="1210"/>
      <c r="C6" s="1210"/>
      <c r="D6" s="1210"/>
      <c r="E6" s="1211"/>
      <c r="F6" s="3" t="s">
        <v>23</v>
      </c>
      <c r="G6" s="3" t="s">
        <v>24</v>
      </c>
      <c r="H6" s="3" t="s">
        <v>23</v>
      </c>
      <c r="I6" s="3" t="s">
        <v>24</v>
      </c>
      <c r="J6" s="3" t="s">
        <v>23</v>
      </c>
      <c r="K6" s="13" t="s">
        <v>24</v>
      </c>
    </row>
    <row r="7" spans="1:12" ht="19.5" customHeight="1">
      <c r="A7" s="1"/>
      <c r="B7" s="17" t="s">
        <v>25</v>
      </c>
      <c r="C7" s="1"/>
      <c r="D7" s="1"/>
      <c r="E7" s="1"/>
      <c r="F7" s="18">
        <f t="shared" ref="F7:G7" si="0">F8+F18+F19+F20+F21+F22+F25+F31+F34+F35+F36</f>
        <v>59056050</v>
      </c>
      <c r="G7" s="18">
        <f t="shared" si="0"/>
        <v>372558808</v>
      </c>
      <c r="H7" s="18">
        <f>H8+H18+H19+H20+H21+H22+H25+H31+H34+H35+H36</f>
        <v>44122341</v>
      </c>
      <c r="I7" s="18">
        <f t="shared" ref="I7:K7" si="1">I8+I18+I19+I20+I21+I22+I25+I31+I34+I35+I36</f>
        <v>297133004</v>
      </c>
      <c r="J7" s="18">
        <f t="shared" si="1"/>
        <v>14933709</v>
      </c>
      <c r="K7" s="19">
        <f t="shared" si="1"/>
        <v>75425804</v>
      </c>
    </row>
    <row r="8" spans="1:12" ht="19.5" customHeight="1">
      <c r="A8" s="20"/>
      <c r="B8" s="20"/>
      <c r="C8" s="21" t="s">
        <v>26</v>
      </c>
      <c r="D8" s="20"/>
      <c r="E8" s="20"/>
      <c r="F8" s="18">
        <f t="shared" ref="F8:G8" si="2">F9+F10+F11+F12+F13+F16+F17</f>
        <v>14990026</v>
      </c>
      <c r="G8" s="18">
        <f t="shared" si="2"/>
        <v>194505171</v>
      </c>
      <c r="H8" s="18">
        <f>H9+H10+H11+H12+H13+H16+H17</f>
        <v>14990026</v>
      </c>
      <c r="I8" s="18">
        <f t="shared" ref="I8:K8" si="3">I9+I10+I11+I12+I13+I16+I17</f>
        <v>194505171</v>
      </c>
      <c r="J8" s="18">
        <f t="shared" si="3"/>
        <v>0</v>
      </c>
      <c r="K8" s="19">
        <f t="shared" si="3"/>
        <v>0</v>
      </c>
    </row>
    <row r="9" spans="1:12" ht="19.5" customHeight="1">
      <c r="A9" s="20"/>
      <c r="B9" s="20"/>
      <c r="C9" s="21"/>
      <c r="D9" s="20" t="s">
        <v>27</v>
      </c>
      <c r="E9" s="1"/>
      <c r="F9" s="18">
        <f>H9+J9</f>
        <v>53793</v>
      </c>
      <c r="G9" s="18">
        <f>I9+K9</f>
        <v>3661661</v>
      </c>
      <c r="H9" s="22">
        <v>53793</v>
      </c>
      <c r="I9" s="22">
        <f>H9+'[2]鄉庫收支月報表(114年11月)'!I9</f>
        <v>3661661</v>
      </c>
      <c r="J9" s="22">
        <v>0</v>
      </c>
      <c r="K9" s="23">
        <f>J9+'[2]鄉庫收支月報表(114年11月)'!K9</f>
        <v>0</v>
      </c>
    </row>
    <row r="10" spans="1:12" ht="19.5" customHeight="1">
      <c r="A10" s="20"/>
      <c r="B10" s="20"/>
      <c r="C10" s="21"/>
      <c r="D10" s="20" t="s">
        <v>28</v>
      </c>
      <c r="E10" s="20"/>
      <c r="F10" s="18">
        <f t="shared" ref="F10:G12" si="4">H10+J10</f>
        <v>11905</v>
      </c>
      <c r="G10" s="18">
        <f t="shared" si="4"/>
        <v>519755</v>
      </c>
      <c r="H10" s="22">
        <v>11905</v>
      </c>
      <c r="I10" s="22">
        <f>H10+'[2]鄉庫收支月報表(114年11月)'!I10</f>
        <v>519755</v>
      </c>
      <c r="J10" s="22">
        <v>0</v>
      </c>
      <c r="K10" s="23">
        <f>J10+'[2]鄉庫收支月報表(114年11月)'!K10</f>
        <v>0</v>
      </c>
    </row>
    <row r="11" spans="1:12" ht="19.5" customHeight="1">
      <c r="A11" s="20"/>
      <c r="B11" s="20"/>
      <c r="C11" s="21"/>
      <c r="D11" s="20" t="s">
        <v>29</v>
      </c>
      <c r="E11" s="20"/>
      <c r="F11" s="18">
        <f t="shared" si="4"/>
        <v>236118</v>
      </c>
      <c r="G11" s="18">
        <f t="shared" si="4"/>
        <v>257681</v>
      </c>
      <c r="H11" s="22">
        <v>236118</v>
      </c>
      <c r="I11" s="22">
        <f>H11+'[2]鄉庫收支月報表(114年11月)'!I11</f>
        <v>257681</v>
      </c>
      <c r="J11" s="22">
        <v>0</v>
      </c>
      <c r="K11" s="23">
        <f>J11+'[2]鄉庫收支月報表(114年11月)'!K11</f>
        <v>0</v>
      </c>
    </row>
    <row r="12" spans="1:12" ht="19.5" customHeight="1">
      <c r="A12" s="20"/>
      <c r="B12" s="20"/>
      <c r="C12" s="21"/>
      <c r="D12" s="20" t="s">
        <v>30</v>
      </c>
      <c r="E12" s="20"/>
      <c r="F12" s="18">
        <f t="shared" si="4"/>
        <v>0</v>
      </c>
      <c r="G12" s="18">
        <f t="shared" si="4"/>
        <v>1162210</v>
      </c>
      <c r="H12" s="22">
        <v>0</v>
      </c>
      <c r="I12" s="22">
        <f>H12+'[2]鄉庫收支月報表(114年11月)'!I12</f>
        <v>1162210</v>
      </c>
      <c r="J12" s="22">
        <v>0</v>
      </c>
      <c r="K12" s="23">
        <f>J12+'[2]鄉庫收支月報表(114年11月)'!K12</f>
        <v>0</v>
      </c>
    </row>
    <row r="13" spans="1:12" ht="19.5" customHeight="1">
      <c r="A13" s="20"/>
      <c r="B13" s="20"/>
      <c r="C13" s="21"/>
      <c r="D13" s="20" t="s">
        <v>31</v>
      </c>
      <c r="E13" s="20"/>
      <c r="F13" s="18">
        <f>H13+J13</f>
        <v>704125</v>
      </c>
      <c r="G13" s="18">
        <f>I13+K13</f>
        <v>1525609</v>
      </c>
      <c r="H13" s="18">
        <f>SUM(H14:H15)</f>
        <v>704125</v>
      </c>
      <c r="I13" s="18">
        <f t="shared" ref="I13:K13" si="5">SUM(I14:I15)</f>
        <v>1525609</v>
      </c>
      <c r="J13" s="18">
        <f t="shared" si="5"/>
        <v>0</v>
      </c>
      <c r="K13" s="19">
        <f t="shared" si="5"/>
        <v>0</v>
      </c>
    </row>
    <row r="14" spans="1:12" ht="19.5" customHeight="1">
      <c r="A14" s="20"/>
      <c r="B14" s="20"/>
      <c r="C14" s="21"/>
      <c r="D14" s="20"/>
      <c r="E14" s="20" t="s">
        <v>32</v>
      </c>
      <c r="F14" s="18">
        <f t="shared" ref="F14:G28" si="6">H14+J14</f>
        <v>0</v>
      </c>
      <c r="G14" s="18">
        <f t="shared" si="6"/>
        <v>0</v>
      </c>
      <c r="H14" s="22">
        <v>0</v>
      </c>
      <c r="I14" s="22">
        <f>H14+'[2]鄉庫收支月報表(114年11月)'!I14</f>
        <v>0</v>
      </c>
      <c r="J14" s="22">
        <v>0</v>
      </c>
      <c r="K14" s="23">
        <f>J14+'[2]鄉庫收支月報表(114年11月)'!K14</f>
        <v>0</v>
      </c>
    </row>
    <row r="15" spans="1:12" ht="19.5" customHeight="1">
      <c r="A15" s="20"/>
      <c r="B15" s="20"/>
      <c r="C15" s="21"/>
      <c r="D15" s="20"/>
      <c r="E15" s="20" t="s">
        <v>33</v>
      </c>
      <c r="F15" s="18">
        <f t="shared" si="6"/>
        <v>704125</v>
      </c>
      <c r="G15" s="18">
        <f t="shared" si="6"/>
        <v>1525609</v>
      </c>
      <c r="H15" s="22">
        <v>704125</v>
      </c>
      <c r="I15" s="22">
        <f>H15+'[2]鄉庫收支月報表(114年11月)'!I15</f>
        <v>1525609</v>
      </c>
      <c r="J15" s="22">
        <v>0</v>
      </c>
      <c r="K15" s="23">
        <f>J15+'[2]鄉庫收支月報表(114年11月)'!K15</f>
        <v>0</v>
      </c>
    </row>
    <row r="16" spans="1:12" ht="19.5" customHeight="1">
      <c r="A16" s="20"/>
      <c r="B16" s="20"/>
      <c r="C16" s="21"/>
      <c r="D16" s="20" t="s">
        <v>34</v>
      </c>
      <c r="E16" s="20"/>
      <c r="F16" s="18">
        <f t="shared" si="6"/>
        <v>13984085</v>
      </c>
      <c r="G16" s="18">
        <f t="shared" si="6"/>
        <v>187378255</v>
      </c>
      <c r="H16" s="22">
        <v>13984085</v>
      </c>
      <c r="I16" s="22">
        <f>H16+'[2]鄉庫收支月報表(114年11月)'!I16</f>
        <v>187378255</v>
      </c>
      <c r="J16" s="22">
        <v>0</v>
      </c>
      <c r="K16" s="23">
        <f>J16+'[2]鄉庫收支月報表(114年11月)'!K16</f>
        <v>0</v>
      </c>
    </row>
    <row r="17" spans="1:11" ht="19.5" customHeight="1">
      <c r="A17" s="20"/>
      <c r="B17" s="20"/>
      <c r="C17" s="21"/>
      <c r="D17" s="20" t="s">
        <v>35</v>
      </c>
      <c r="E17" s="20"/>
      <c r="F17" s="18">
        <f t="shared" si="6"/>
        <v>0</v>
      </c>
      <c r="G17" s="18">
        <f t="shared" si="6"/>
        <v>0</v>
      </c>
      <c r="H17" s="22">
        <v>0</v>
      </c>
      <c r="I17" s="22">
        <f>H17+'[2]鄉庫收支月報表(114年11月)'!I17</f>
        <v>0</v>
      </c>
      <c r="J17" s="22">
        <v>0</v>
      </c>
      <c r="K17" s="23">
        <f>J17+'[2]鄉庫收支月報表(114年11月)'!K17</f>
        <v>0</v>
      </c>
    </row>
    <row r="18" spans="1:11" ht="19.5" customHeight="1">
      <c r="A18" s="20"/>
      <c r="B18" s="20"/>
      <c r="C18" s="24" t="s">
        <v>36</v>
      </c>
      <c r="D18" s="20"/>
      <c r="E18" s="20"/>
      <c r="F18" s="18">
        <f t="shared" si="6"/>
        <v>0</v>
      </c>
      <c r="G18" s="18">
        <f t="shared" si="6"/>
        <v>0</v>
      </c>
      <c r="H18" s="22">
        <v>0</v>
      </c>
      <c r="I18" s="22">
        <f>H18+'[2]鄉庫收支月報表(114年11月)'!I18</f>
        <v>0</v>
      </c>
      <c r="J18" s="22">
        <v>0</v>
      </c>
      <c r="K18" s="23">
        <f>J18+'[2]鄉庫收支月報表(114年11月)'!K18</f>
        <v>0</v>
      </c>
    </row>
    <row r="19" spans="1:11" ht="19.5" customHeight="1">
      <c r="A19" s="20"/>
      <c r="B19" s="20"/>
      <c r="C19" s="24" t="s">
        <v>37</v>
      </c>
      <c r="D19" s="20"/>
      <c r="E19" s="20"/>
      <c r="F19" s="18">
        <f t="shared" si="6"/>
        <v>96889</v>
      </c>
      <c r="G19" s="18">
        <f t="shared" si="6"/>
        <v>474436</v>
      </c>
      <c r="H19" s="22">
        <v>96889</v>
      </c>
      <c r="I19" s="22">
        <f>H19+'[2]鄉庫收支月報表(114年11月)'!I19</f>
        <v>474436</v>
      </c>
      <c r="J19" s="22">
        <v>0</v>
      </c>
      <c r="K19" s="23">
        <f>J19+'[2]鄉庫收支月報表(114年11月)'!K19</f>
        <v>0</v>
      </c>
    </row>
    <row r="20" spans="1:11" ht="19.5" customHeight="1">
      <c r="A20" s="20"/>
      <c r="B20" s="20"/>
      <c r="C20" s="24" t="s">
        <v>38</v>
      </c>
      <c r="D20" s="20"/>
      <c r="E20" s="20"/>
      <c r="F20" s="18">
        <f t="shared" si="6"/>
        <v>376770</v>
      </c>
      <c r="G20" s="18">
        <f t="shared" si="6"/>
        <v>6799416</v>
      </c>
      <c r="H20" s="22">
        <v>376770</v>
      </c>
      <c r="I20" s="22">
        <f>H20+'[2]鄉庫收支月報表(114年11月)'!I20</f>
        <v>6799416</v>
      </c>
      <c r="J20" s="22">
        <v>0</v>
      </c>
      <c r="K20" s="23">
        <f>J20+'[2]鄉庫收支月報表(114年11月)'!K20</f>
        <v>0</v>
      </c>
    </row>
    <row r="21" spans="1:11" ht="19.5" customHeight="1">
      <c r="A21" s="20"/>
      <c r="B21" s="20"/>
      <c r="C21" s="24" t="s">
        <v>39</v>
      </c>
      <c r="D21" s="20"/>
      <c r="E21" s="20"/>
      <c r="F21" s="18">
        <f t="shared" si="6"/>
        <v>0</v>
      </c>
      <c r="G21" s="18">
        <f t="shared" si="6"/>
        <v>0</v>
      </c>
      <c r="H21" s="22">
        <v>0</v>
      </c>
      <c r="I21" s="22">
        <f>H21+'[2]鄉庫收支月報表(114年11月)'!I21</f>
        <v>0</v>
      </c>
      <c r="J21" s="22">
        <v>0</v>
      </c>
      <c r="K21" s="23">
        <f>J21+'[2]鄉庫收支月報表(114年11月)'!K21</f>
        <v>0</v>
      </c>
    </row>
    <row r="22" spans="1:11" ht="19.5" customHeight="1">
      <c r="A22" s="20"/>
      <c r="B22" s="20"/>
      <c r="C22" s="24" t="s">
        <v>40</v>
      </c>
      <c r="D22" s="20"/>
      <c r="E22" s="20"/>
      <c r="F22" s="18">
        <f t="shared" si="6"/>
        <v>226292</v>
      </c>
      <c r="G22" s="18">
        <f t="shared" si="6"/>
        <v>902820</v>
      </c>
      <c r="H22" s="18">
        <f>SUM(H23:H24)</f>
        <v>226292</v>
      </c>
      <c r="I22" s="18">
        <f t="shared" ref="I22:K22" si="7">SUM(I23:I24)</f>
        <v>902820</v>
      </c>
      <c r="J22" s="18">
        <f t="shared" si="7"/>
        <v>0</v>
      </c>
      <c r="K22" s="19">
        <f t="shared" si="7"/>
        <v>0</v>
      </c>
    </row>
    <row r="23" spans="1:11" ht="19.5" customHeight="1">
      <c r="A23" s="20"/>
      <c r="B23" s="20"/>
      <c r="C23" s="1"/>
      <c r="D23" s="24" t="s">
        <v>41</v>
      </c>
      <c r="E23" s="20"/>
      <c r="F23" s="18">
        <f t="shared" si="6"/>
        <v>226292</v>
      </c>
      <c r="G23" s="18">
        <f t="shared" si="6"/>
        <v>902820</v>
      </c>
      <c r="H23" s="22">
        <v>226292</v>
      </c>
      <c r="I23" s="22">
        <f>H23+'[2]鄉庫收支月報表(114年11月)'!I23</f>
        <v>902820</v>
      </c>
      <c r="J23" s="22">
        <v>0</v>
      </c>
      <c r="K23" s="23">
        <f>J23+'[2]鄉庫收支月報表(114年11月)'!K23</f>
        <v>0</v>
      </c>
    </row>
    <row r="24" spans="1:11" ht="19.5" customHeight="1">
      <c r="A24" s="20"/>
      <c r="B24" s="20"/>
      <c r="C24" s="20"/>
      <c r="D24" s="20" t="s">
        <v>42</v>
      </c>
      <c r="E24" s="20"/>
      <c r="F24" s="18">
        <f t="shared" si="6"/>
        <v>0</v>
      </c>
      <c r="G24" s="18">
        <f t="shared" si="6"/>
        <v>0</v>
      </c>
      <c r="H24" s="22">
        <v>0</v>
      </c>
      <c r="I24" s="22">
        <f>H24+'[2]鄉庫收支月報表(114年11月)'!I24</f>
        <v>0</v>
      </c>
      <c r="J24" s="22">
        <v>0</v>
      </c>
      <c r="K24" s="23">
        <f>J24+'[2]鄉庫收支月報表(114年11月)'!K24</f>
        <v>0</v>
      </c>
    </row>
    <row r="25" spans="1:11" ht="19.5" customHeight="1">
      <c r="A25" s="20"/>
      <c r="B25" s="20"/>
      <c r="C25" s="20" t="s">
        <v>43</v>
      </c>
      <c r="D25" s="20"/>
      <c r="E25" s="20"/>
      <c r="F25" s="18">
        <f t="shared" si="6"/>
        <v>0</v>
      </c>
      <c r="G25" s="18">
        <f t="shared" si="6"/>
        <v>0</v>
      </c>
      <c r="H25" s="18">
        <f>SUM(H26:H28)</f>
        <v>0</v>
      </c>
      <c r="I25" s="18">
        <v>0</v>
      </c>
      <c r="J25" s="18">
        <v>0</v>
      </c>
      <c r="K25" s="19">
        <v>0</v>
      </c>
    </row>
    <row r="26" spans="1:11" ht="19.5" customHeight="1">
      <c r="A26" s="20"/>
      <c r="B26" s="20"/>
      <c r="C26" s="20"/>
      <c r="D26" s="20" t="s">
        <v>44</v>
      </c>
      <c r="E26" s="20"/>
      <c r="F26" s="18">
        <f t="shared" si="6"/>
        <v>0</v>
      </c>
      <c r="G26" s="18">
        <f t="shared" si="6"/>
        <v>0</v>
      </c>
      <c r="H26" s="22">
        <v>0</v>
      </c>
      <c r="I26" s="22">
        <f>H26+'[2]鄉庫收支月報表(114年11月)'!I26</f>
        <v>0</v>
      </c>
      <c r="J26" s="22">
        <v>0</v>
      </c>
      <c r="K26" s="23">
        <f>J26+'[2]鄉庫收支月報表(114年11月)'!K26</f>
        <v>0</v>
      </c>
    </row>
    <row r="27" spans="1:11" ht="19.5" customHeight="1">
      <c r="A27" s="20"/>
      <c r="B27" s="20"/>
      <c r="C27" s="20"/>
      <c r="D27" s="20" t="s">
        <v>45</v>
      </c>
      <c r="E27" s="20"/>
      <c r="F27" s="18">
        <f t="shared" si="6"/>
        <v>0</v>
      </c>
      <c r="G27" s="18">
        <f t="shared" si="6"/>
        <v>0</v>
      </c>
      <c r="H27" s="22">
        <v>0</v>
      </c>
      <c r="I27" s="22">
        <f>H27+'[2]鄉庫收支月報表(114年11月)'!I27</f>
        <v>0</v>
      </c>
      <c r="J27" s="22">
        <v>0</v>
      </c>
      <c r="K27" s="23">
        <f>J27+'[2]鄉庫收支月報表(114年11月)'!K27</f>
        <v>0</v>
      </c>
    </row>
    <row r="28" spans="1:11" ht="19.5" customHeight="1">
      <c r="A28" s="20"/>
      <c r="B28" s="20"/>
      <c r="C28" s="20"/>
      <c r="D28" s="20" t="s">
        <v>46</v>
      </c>
      <c r="E28" s="20"/>
      <c r="F28" s="18">
        <f t="shared" si="6"/>
        <v>0</v>
      </c>
      <c r="G28" s="18">
        <f t="shared" si="6"/>
        <v>0</v>
      </c>
      <c r="H28" s="22">
        <v>0</v>
      </c>
      <c r="I28" s="22">
        <f>H28+'[2]鄉庫收支月報表(114年11月)'!I28</f>
        <v>0</v>
      </c>
      <c r="J28" s="22">
        <v>0</v>
      </c>
      <c r="K28" s="23">
        <f>J28+'[2]鄉庫收支月報表(114年11月)'!K28</f>
        <v>0</v>
      </c>
    </row>
    <row r="29" spans="1:11" ht="18.600000000000001" customHeight="1">
      <c r="A29" s="1208" t="s">
        <v>17</v>
      </c>
      <c r="B29" s="1208"/>
      <c r="C29" s="1208"/>
      <c r="D29" s="1208"/>
      <c r="E29" s="1209"/>
      <c r="F29" s="1212" t="s">
        <v>18</v>
      </c>
      <c r="G29" s="1213"/>
      <c r="H29" s="14" t="s">
        <v>19</v>
      </c>
      <c r="I29" s="15" t="s">
        <v>20</v>
      </c>
      <c r="J29" s="14" t="s">
        <v>21</v>
      </c>
      <c r="K29" s="16" t="s">
        <v>22</v>
      </c>
    </row>
    <row r="30" spans="1:11" ht="18.600000000000001" customHeight="1">
      <c r="A30" s="1210"/>
      <c r="B30" s="1210"/>
      <c r="C30" s="1210"/>
      <c r="D30" s="1210"/>
      <c r="E30" s="1211"/>
      <c r="F30" s="3" t="s">
        <v>23</v>
      </c>
      <c r="G30" s="3" t="s">
        <v>24</v>
      </c>
      <c r="H30" s="3" t="s">
        <v>23</v>
      </c>
      <c r="I30" s="3" t="s">
        <v>24</v>
      </c>
      <c r="J30" s="3" t="s">
        <v>23</v>
      </c>
      <c r="K30" s="13" t="s">
        <v>24</v>
      </c>
    </row>
    <row r="31" spans="1:11" ht="19.5" customHeight="1">
      <c r="A31" s="20"/>
      <c r="B31" s="20"/>
      <c r="C31" s="20" t="s">
        <v>47</v>
      </c>
      <c r="D31" s="20"/>
      <c r="E31" s="20"/>
      <c r="F31" s="18">
        <f>H31+J31</f>
        <v>42822794</v>
      </c>
      <c r="G31" s="18">
        <f>I31+K31</f>
        <v>167522294</v>
      </c>
      <c r="H31" s="18">
        <f>SUM(H32:H33)</f>
        <v>27889085</v>
      </c>
      <c r="I31" s="18">
        <f t="shared" ref="I31:K31" si="8">SUM(I32:I33)</f>
        <v>92175442</v>
      </c>
      <c r="J31" s="18">
        <f t="shared" si="8"/>
        <v>14933709</v>
      </c>
      <c r="K31" s="19">
        <f t="shared" si="8"/>
        <v>75346852</v>
      </c>
    </row>
    <row r="32" spans="1:11" ht="19.5" customHeight="1">
      <c r="A32" s="20"/>
      <c r="B32" s="20"/>
      <c r="C32" s="20"/>
      <c r="D32" s="20" t="s">
        <v>48</v>
      </c>
      <c r="E32" s="20"/>
      <c r="F32" s="18">
        <f t="shared" ref="F32:G42" si="9">H32+J32</f>
        <v>42822794</v>
      </c>
      <c r="G32" s="18">
        <f t="shared" si="9"/>
        <v>167522294</v>
      </c>
      <c r="H32" s="22">
        <v>27889085</v>
      </c>
      <c r="I32" s="22">
        <f>H32+'[2]鄉庫收支月報表(114年11月)'!I32</f>
        <v>92175442</v>
      </c>
      <c r="J32" s="22">
        <v>14933709</v>
      </c>
      <c r="K32" s="23">
        <f>J32+'[2]鄉庫收支月報表(114年11月)'!K32</f>
        <v>75346852</v>
      </c>
    </row>
    <row r="33" spans="1:11" ht="19.5" customHeight="1">
      <c r="A33" s="20"/>
      <c r="B33" s="20"/>
      <c r="C33" s="20"/>
      <c r="D33" s="20" t="s">
        <v>49</v>
      </c>
      <c r="E33" s="20"/>
      <c r="F33" s="18">
        <f t="shared" si="9"/>
        <v>0</v>
      </c>
      <c r="G33" s="18">
        <f t="shared" si="9"/>
        <v>0</v>
      </c>
      <c r="H33" s="22">
        <v>0</v>
      </c>
      <c r="I33" s="22">
        <f>H33+'[2]鄉庫收支月報表(114年11月)'!I33</f>
        <v>0</v>
      </c>
      <c r="J33" s="22">
        <v>0</v>
      </c>
      <c r="K33" s="23">
        <f>J33+'[2]鄉庫收支月報表(114年11月)'!K33</f>
        <v>0</v>
      </c>
    </row>
    <row r="34" spans="1:11" ht="19.5" customHeight="1">
      <c r="A34" s="20"/>
      <c r="B34" s="20"/>
      <c r="C34" s="20" t="s">
        <v>50</v>
      </c>
      <c r="D34" s="20"/>
      <c r="E34" s="20"/>
      <c r="F34" s="18">
        <f t="shared" si="9"/>
        <v>0</v>
      </c>
      <c r="G34" s="18">
        <f t="shared" si="9"/>
        <v>0</v>
      </c>
      <c r="H34" s="22">
        <v>0</v>
      </c>
      <c r="I34" s="22">
        <f>H34+'[2]鄉庫收支月報表(114年11月)'!I34</f>
        <v>0</v>
      </c>
      <c r="J34" s="22">
        <v>0</v>
      </c>
      <c r="K34" s="23">
        <f>J34+'[2]鄉庫收支月報表(114年11月)'!K34</f>
        <v>0</v>
      </c>
    </row>
    <row r="35" spans="1:11" ht="19.5" customHeight="1">
      <c r="A35" s="20"/>
      <c r="B35" s="20"/>
      <c r="C35" s="20" t="s">
        <v>51</v>
      </c>
      <c r="D35" s="20"/>
      <c r="E35" s="20"/>
      <c r="F35" s="18">
        <f t="shared" si="9"/>
        <v>0</v>
      </c>
      <c r="G35" s="18">
        <f t="shared" si="9"/>
        <v>0</v>
      </c>
      <c r="H35" s="22">
        <v>0</v>
      </c>
      <c r="I35" s="22">
        <f>H35+'[2]鄉庫收支月報表(114年11月)'!I35</f>
        <v>0</v>
      </c>
      <c r="J35" s="22">
        <v>0</v>
      </c>
      <c r="K35" s="23">
        <f>J35+'[2]鄉庫收支月報表(114年11月)'!K35</f>
        <v>0</v>
      </c>
    </row>
    <row r="36" spans="1:11" ht="19.5" customHeight="1">
      <c r="A36" s="20"/>
      <c r="B36" s="20"/>
      <c r="C36" s="20" t="s">
        <v>52</v>
      </c>
      <c r="D36" s="20"/>
      <c r="E36" s="20"/>
      <c r="F36" s="18">
        <f t="shared" si="9"/>
        <v>543279</v>
      </c>
      <c r="G36" s="18">
        <f t="shared" si="9"/>
        <v>2354671</v>
      </c>
      <c r="H36" s="22">
        <v>543279</v>
      </c>
      <c r="I36" s="22">
        <f>H36+'[2]鄉庫收支月報表(114年11月)'!I36</f>
        <v>2275719</v>
      </c>
      <c r="J36" s="22">
        <v>0</v>
      </c>
      <c r="K36" s="23">
        <f>J36+'[2]鄉庫收支月報表(114年11月)'!K36</f>
        <v>78952</v>
      </c>
    </row>
    <row r="37" spans="1:11" ht="19.5" customHeight="1">
      <c r="A37" s="20"/>
      <c r="B37" s="20" t="s">
        <v>53</v>
      </c>
      <c r="C37" s="20"/>
      <c r="D37" s="20"/>
      <c r="E37" s="20"/>
      <c r="F37" s="18">
        <f t="shared" si="9"/>
        <v>0</v>
      </c>
      <c r="G37" s="18">
        <f t="shared" si="9"/>
        <v>0</v>
      </c>
      <c r="H37" s="18">
        <f>SUM(H38)</f>
        <v>0</v>
      </c>
      <c r="I37" s="18">
        <f t="shared" ref="I37:K37" si="10">SUM(I38)</f>
        <v>0</v>
      </c>
      <c r="J37" s="18">
        <f t="shared" si="10"/>
        <v>0</v>
      </c>
      <c r="K37" s="19">
        <f t="shared" si="10"/>
        <v>0</v>
      </c>
    </row>
    <row r="38" spans="1:11" ht="19.5" customHeight="1">
      <c r="A38" s="20"/>
      <c r="B38" s="20"/>
      <c r="C38" s="20" t="s">
        <v>54</v>
      </c>
      <c r="D38" s="20"/>
      <c r="E38" s="20"/>
      <c r="F38" s="18">
        <f t="shared" si="9"/>
        <v>0</v>
      </c>
      <c r="G38" s="18">
        <f t="shared" si="9"/>
        <v>0</v>
      </c>
      <c r="H38" s="18">
        <f>SUM(H39:H42)</f>
        <v>0</v>
      </c>
      <c r="I38" s="18">
        <f>SUM(I39:I42)</f>
        <v>0</v>
      </c>
      <c r="J38" s="18">
        <f t="shared" ref="J38:K38" si="11">SUM(J39:J42)</f>
        <v>0</v>
      </c>
      <c r="K38" s="19">
        <f t="shared" si="11"/>
        <v>0</v>
      </c>
    </row>
    <row r="39" spans="1:11" ht="19.5" customHeight="1">
      <c r="A39" s="20"/>
      <c r="B39" s="20"/>
      <c r="C39" s="20"/>
      <c r="D39" s="20" t="s">
        <v>55</v>
      </c>
      <c r="E39" s="20"/>
      <c r="F39" s="18">
        <f t="shared" si="9"/>
        <v>0</v>
      </c>
      <c r="G39" s="18">
        <f t="shared" si="9"/>
        <v>0</v>
      </c>
      <c r="H39" s="22">
        <v>0</v>
      </c>
      <c r="I39" s="22">
        <f>H39+'[2]鄉庫收支月報表(114年11月)'!I39</f>
        <v>0</v>
      </c>
      <c r="J39" s="22">
        <v>0</v>
      </c>
      <c r="K39" s="23">
        <f>J39+'[2]鄉庫收支月報表(114年11月)'!K39</f>
        <v>0</v>
      </c>
    </row>
    <row r="40" spans="1:11" ht="19.5" customHeight="1">
      <c r="A40" s="20"/>
      <c r="B40" s="20"/>
      <c r="C40" s="20"/>
      <c r="D40" s="20" t="s">
        <v>56</v>
      </c>
      <c r="E40" s="20"/>
      <c r="F40" s="18">
        <f t="shared" si="9"/>
        <v>0</v>
      </c>
      <c r="G40" s="18">
        <f t="shared" si="9"/>
        <v>0</v>
      </c>
      <c r="H40" s="22">
        <v>0</v>
      </c>
      <c r="I40" s="22">
        <f>H40+'[2]鄉庫收支月報表(114年11月)'!I40</f>
        <v>0</v>
      </c>
      <c r="J40" s="22">
        <v>0</v>
      </c>
      <c r="K40" s="23">
        <f>J40+'[2]鄉庫收支月報表(114年11月)'!K40</f>
        <v>0</v>
      </c>
    </row>
    <row r="41" spans="1:11" ht="19.5" customHeight="1">
      <c r="A41" s="20"/>
      <c r="B41" s="20"/>
      <c r="C41" s="20"/>
      <c r="D41" s="20" t="s">
        <v>57</v>
      </c>
      <c r="E41" s="20"/>
      <c r="F41" s="18">
        <f t="shared" si="9"/>
        <v>0</v>
      </c>
      <c r="G41" s="18">
        <f t="shared" si="9"/>
        <v>0</v>
      </c>
      <c r="H41" s="22">
        <v>0</v>
      </c>
      <c r="I41" s="22">
        <f>H41+'[2]鄉庫收支月報表(114年11月)'!I41</f>
        <v>0</v>
      </c>
      <c r="J41" s="22">
        <v>0</v>
      </c>
      <c r="K41" s="23">
        <f>J41+'[2]鄉庫收支月報表(114年11月)'!K41</f>
        <v>0</v>
      </c>
    </row>
    <row r="42" spans="1:11" ht="19.5" customHeight="1">
      <c r="A42" s="20"/>
      <c r="B42" s="20"/>
      <c r="C42" s="20"/>
      <c r="D42" s="20" t="s">
        <v>42</v>
      </c>
      <c r="E42" s="20"/>
      <c r="F42" s="18">
        <f t="shared" si="9"/>
        <v>0</v>
      </c>
      <c r="G42" s="18">
        <f t="shared" si="9"/>
        <v>0</v>
      </c>
      <c r="H42" s="22"/>
      <c r="I42" s="22">
        <f>H42+'[2]鄉庫收支月報表(114年11月)'!I42</f>
        <v>0</v>
      </c>
      <c r="J42" s="22">
        <v>0</v>
      </c>
      <c r="K42" s="23">
        <f>J42+'[2]鄉庫收支月報表(114年11月)'!K42</f>
        <v>0</v>
      </c>
    </row>
    <row r="43" spans="1:11" ht="19.5" customHeight="1">
      <c r="A43" s="20"/>
      <c r="B43" s="25" t="s">
        <v>58</v>
      </c>
      <c r="C43" s="20"/>
      <c r="D43" s="20"/>
      <c r="E43" s="20"/>
      <c r="F43" s="18">
        <f>F37+F7</f>
        <v>59056050</v>
      </c>
      <c r="G43" s="18">
        <f t="shared" ref="G43:K43" si="12">G37+G7</f>
        <v>372558808</v>
      </c>
      <c r="H43" s="18">
        <f t="shared" si="12"/>
        <v>44122341</v>
      </c>
      <c r="I43" s="18">
        <f t="shared" si="12"/>
        <v>297133004</v>
      </c>
      <c r="J43" s="18">
        <f t="shared" si="12"/>
        <v>14933709</v>
      </c>
      <c r="K43" s="19">
        <f t="shared" si="12"/>
        <v>75425804</v>
      </c>
    </row>
    <row r="44" spans="1:11" ht="19.5" customHeight="1">
      <c r="A44" s="20"/>
      <c r="B44" s="20" t="s">
        <v>59</v>
      </c>
      <c r="C44" s="20"/>
      <c r="D44" s="20"/>
      <c r="E44" s="20"/>
      <c r="F44" s="26">
        <v>0</v>
      </c>
      <c r="G44" s="22">
        <f>+'[2]鄉庫收支月報表(114年11月)'!G44</f>
        <v>0</v>
      </c>
      <c r="H44" s="27"/>
      <c r="I44" s="28"/>
      <c r="J44" s="28"/>
      <c r="K44" s="29"/>
    </row>
    <row r="45" spans="1:11" ht="19.5" customHeight="1">
      <c r="A45" s="20"/>
      <c r="B45" s="20" t="s">
        <v>60</v>
      </c>
      <c r="C45" s="20"/>
      <c r="D45" s="20"/>
      <c r="E45" s="20"/>
      <c r="F45" s="26">
        <v>0</v>
      </c>
      <c r="G45" s="22">
        <f>+'[2]鄉庫收支月報表(114年11月)'!G45</f>
        <v>0</v>
      </c>
      <c r="H45" s="30"/>
      <c r="I45" s="31"/>
      <c r="J45" s="31"/>
      <c r="K45" s="32"/>
    </row>
    <row r="46" spans="1:11" ht="19.5" customHeight="1">
      <c r="A46" s="20"/>
      <c r="B46" s="20" t="s">
        <v>61</v>
      </c>
      <c r="C46" s="20"/>
      <c r="D46" s="20"/>
      <c r="E46" s="20"/>
      <c r="F46" s="26">
        <v>0</v>
      </c>
      <c r="G46" s="22">
        <f>+'[2]鄉庫收支月報表(114年11月)'!G46</f>
        <v>0</v>
      </c>
      <c r="H46" s="30"/>
      <c r="I46" s="31"/>
      <c r="J46" s="31"/>
      <c r="K46" s="32"/>
    </row>
    <row r="47" spans="1:11" ht="19.5" customHeight="1">
      <c r="A47" s="20"/>
      <c r="B47" s="20" t="s">
        <v>62</v>
      </c>
      <c r="C47" s="20"/>
      <c r="D47" s="20"/>
      <c r="E47" s="20"/>
      <c r="F47" s="26">
        <v>0</v>
      </c>
      <c r="G47" s="22">
        <f>+'[2]鄉庫收支月報表(114年11月)'!G47</f>
        <v>0</v>
      </c>
      <c r="H47" s="33"/>
      <c r="I47" s="31"/>
      <c r="J47" s="31"/>
      <c r="K47" s="32"/>
    </row>
    <row r="48" spans="1:11" ht="19.5" customHeight="1">
      <c r="A48" s="20"/>
      <c r="B48" s="20" t="s">
        <v>63</v>
      </c>
      <c r="C48" s="20"/>
      <c r="D48" s="20"/>
      <c r="E48" s="20"/>
      <c r="F48" s="26">
        <v>0</v>
      </c>
      <c r="G48" s="22">
        <f>+'[2]鄉庫收支月報表(114年11月)'!G48</f>
        <v>0</v>
      </c>
      <c r="H48" s="30"/>
      <c r="I48" s="31"/>
      <c r="J48" s="31"/>
      <c r="K48" s="32"/>
    </row>
    <row r="49" spans="1:11" ht="19.5" customHeight="1">
      <c r="A49" s="20" t="s">
        <v>64</v>
      </c>
      <c r="B49" s="20"/>
      <c r="C49" s="20"/>
      <c r="D49" s="20"/>
      <c r="E49" s="20"/>
      <c r="F49" s="26">
        <v>0</v>
      </c>
      <c r="G49" s="22">
        <f>+'[2]鄉庫收支月報表(114年11月)'!G49</f>
        <v>0</v>
      </c>
      <c r="H49" s="30"/>
      <c r="I49" s="31"/>
      <c r="J49" s="31"/>
      <c r="K49" s="32"/>
    </row>
    <row r="50" spans="1:11" ht="19.5" customHeight="1">
      <c r="A50" s="20"/>
      <c r="B50" s="20" t="s">
        <v>65</v>
      </c>
      <c r="C50" s="20"/>
      <c r="D50" s="20"/>
      <c r="E50" s="20"/>
      <c r="F50" s="26">
        <v>0</v>
      </c>
      <c r="G50" s="22">
        <f>+'[2]鄉庫收支月報表(114年11月)'!G50</f>
        <v>0</v>
      </c>
      <c r="H50" s="30"/>
      <c r="I50" s="31"/>
      <c r="J50" s="31"/>
      <c r="K50" s="32"/>
    </row>
    <row r="51" spans="1:11" ht="19.5" customHeight="1">
      <c r="A51" s="25" t="s">
        <v>66</v>
      </c>
      <c r="B51" s="20"/>
      <c r="C51" s="20"/>
      <c r="D51" s="20"/>
      <c r="E51" s="34"/>
      <c r="F51" s="18">
        <f>SUM(F43:F50)</f>
        <v>59056050</v>
      </c>
      <c r="G51" s="22"/>
      <c r="H51" s="30"/>
      <c r="I51" s="31"/>
      <c r="J51" s="31"/>
      <c r="K51" s="32"/>
    </row>
    <row r="52" spans="1:11" ht="19.5" customHeight="1">
      <c r="A52" s="25" t="s">
        <v>67</v>
      </c>
      <c r="B52" s="20"/>
      <c r="C52" s="20"/>
      <c r="D52" s="20"/>
      <c r="E52" s="35"/>
      <c r="F52" s="22">
        <f>'[2]鄉庫收支月報表(114年11月)'!F128</f>
        <v>463260578</v>
      </c>
      <c r="G52" s="22"/>
      <c r="H52" s="30"/>
      <c r="I52" s="31"/>
      <c r="J52" s="31"/>
      <c r="K52" s="32"/>
    </row>
    <row r="53" spans="1:11" ht="19.5" customHeight="1">
      <c r="A53" s="25" t="s">
        <v>68</v>
      </c>
      <c r="B53" s="20"/>
      <c r="C53" s="20"/>
      <c r="D53" s="20"/>
      <c r="E53" s="35"/>
      <c r="F53" s="18">
        <f>SUM(F51:F52)</f>
        <v>522316628</v>
      </c>
      <c r="G53" s="22"/>
      <c r="H53" s="36"/>
      <c r="I53" s="37"/>
      <c r="J53" s="37"/>
      <c r="K53" s="38"/>
    </row>
    <row r="54" spans="1:11" ht="18.600000000000001" customHeight="1">
      <c r="A54" s="1208" t="s">
        <v>17</v>
      </c>
      <c r="B54" s="1208"/>
      <c r="C54" s="1208"/>
      <c r="D54" s="1208"/>
      <c r="E54" s="1209"/>
      <c r="F54" s="1222" t="s">
        <v>18</v>
      </c>
      <c r="G54" s="1223"/>
      <c r="H54" s="40" t="s">
        <v>19</v>
      </c>
      <c r="I54" s="41" t="s">
        <v>69</v>
      </c>
      <c r="J54" s="40" t="s">
        <v>21</v>
      </c>
      <c r="K54" s="42" t="s">
        <v>70</v>
      </c>
    </row>
    <row r="55" spans="1:11" ht="18.600000000000001" customHeight="1">
      <c r="A55" s="1210"/>
      <c r="B55" s="1210"/>
      <c r="C55" s="1210"/>
      <c r="D55" s="1210"/>
      <c r="E55" s="1211"/>
      <c r="F55" s="43" t="s">
        <v>23</v>
      </c>
      <c r="G55" s="43" t="s">
        <v>24</v>
      </c>
      <c r="H55" s="43" t="s">
        <v>23</v>
      </c>
      <c r="I55" s="43" t="s">
        <v>24</v>
      </c>
      <c r="J55" s="43" t="s">
        <v>23</v>
      </c>
      <c r="K55" s="39" t="s">
        <v>24</v>
      </c>
    </row>
    <row r="56" spans="1:11" ht="19.5" customHeight="1">
      <c r="A56" s="20"/>
      <c r="B56" s="21" t="s">
        <v>71</v>
      </c>
      <c r="C56" s="20"/>
      <c r="D56" s="20"/>
      <c r="E56" s="20"/>
      <c r="F56" s="18">
        <f>H56+J56</f>
        <v>22981024</v>
      </c>
      <c r="G56" s="18">
        <f>I56+K56</f>
        <v>137251524</v>
      </c>
      <c r="H56" s="18">
        <f>H57+H62+H66+H71+H77+H82+H85+H88</f>
        <v>22981024</v>
      </c>
      <c r="I56" s="18">
        <f t="shared" ref="I56:K56" si="13">I57+I62+I66+I71+I77+I82+I85+I88</f>
        <v>136506524</v>
      </c>
      <c r="J56" s="18">
        <f t="shared" si="13"/>
        <v>0</v>
      </c>
      <c r="K56" s="19">
        <f t="shared" si="13"/>
        <v>745000</v>
      </c>
    </row>
    <row r="57" spans="1:11" ht="19.5" customHeight="1">
      <c r="A57" s="20"/>
      <c r="B57" s="20"/>
      <c r="C57" s="21" t="s">
        <v>72</v>
      </c>
      <c r="D57" s="20"/>
      <c r="E57" s="20"/>
      <c r="F57" s="18">
        <f t="shared" ref="F57:G79" si="14">H57+J57</f>
        <v>13984041</v>
      </c>
      <c r="G57" s="18">
        <f t="shared" si="14"/>
        <v>77596232</v>
      </c>
      <c r="H57" s="18">
        <f>SUM(H58:H61)</f>
        <v>13984041</v>
      </c>
      <c r="I57" s="18">
        <f t="shared" ref="I57:K57" si="15">SUM(I58:I61)</f>
        <v>77596232</v>
      </c>
      <c r="J57" s="18">
        <f t="shared" si="15"/>
        <v>0</v>
      </c>
      <c r="K57" s="19">
        <f t="shared" si="15"/>
        <v>0</v>
      </c>
    </row>
    <row r="58" spans="1:11" ht="19.5" customHeight="1">
      <c r="A58" s="20"/>
      <c r="B58" s="20"/>
      <c r="C58" s="21"/>
      <c r="D58" s="20" t="s">
        <v>73</v>
      </c>
      <c r="E58" s="20"/>
      <c r="F58" s="18">
        <f t="shared" si="14"/>
        <v>729830</v>
      </c>
      <c r="G58" s="18">
        <f t="shared" si="14"/>
        <v>16738763</v>
      </c>
      <c r="H58" s="22">
        <v>729830</v>
      </c>
      <c r="I58" s="22">
        <f>H58+'[2]鄉庫收支月報表(114年11月)'!I58</f>
        <v>16738763</v>
      </c>
      <c r="J58" s="22">
        <v>0</v>
      </c>
      <c r="K58" s="23">
        <f>J58+'[2]鄉庫收支月報表(114年11月)'!K58</f>
        <v>0</v>
      </c>
    </row>
    <row r="59" spans="1:11" ht="19.5" customHeight="1">
      <c r="A59" s="20"/>
      <c r="B59" s="20"/>
      <c r="C59" s="21"/>
      <c r="D59" s="20" t="s">
        <v>74</v>
      </c>
      <c r="E59" s="20"/>
      <c r="F59" s="18">
        <f t="shared" si="14"/>
        <v>2944631</v>
      </c>
      <c r="G59" s="18">
        <f t="shared" si="14"/>
        <v>16841656</v>
      </c>
      <c r="H59" s="22">
        <v>2944631</v>
      </c>
      <c r="I59" s="22">
        <f>H59+'[2]鄉庫收支月報表(114年11月)'!I59</f>
        <v>16841656</v>
      </c>
      <c r="J59" s="22">
        <v>0</v>
      </c>
      <c r="K59" s="23">
        <f>J59+'[2]鄉庫收支月報表(114年11月)'!K59</f>
        <v>0</v>
      </c>
    </row>
    <row r="60" spans="1:11" ht="19.5" customHeight="1">
      <c r="A60" s="20"/>
      <c r="B60" s="20"/>
      <c r="C60" s="21"/>
      <c r="D60" s="20" t="s">
        <v>75</v>
      </c>
      <c r="E60" s="20"/>
      <c r="F60" s="18">
        <f t="shared" si="14"/>
        <v>10307562</v>
      </c>
      <c r="G60" s="18">
        <f t="shared" si="14"/>
        <v>43926146</v>
      </c>
      <c r="H60" s="22">
        <v>10307562</v>
      </c>
      <c r="I60" s="22">
        <f>H60+'[2]鄉庫收支月報表(114年11月)'!I60</f>
        <v>43926146</v>
      </c>
      <c r="J60" s="22">
        <v>0</v>
      </c>
      <c r="K60" s="23">
        <f>J60+'[2]鄉庫收支月報表(114年11月)'!K60</f>
        <v>0</v>
      </c>
    </row>
    <row r="61" spans="1:11" ht="19.5" customHeight="1">
      <c r="A61" s="20"/>
      <c r="B61" s="20"/>
      <c r="C61" s="21"/>
      <c r="D61" s="20" t="s">
        <v>76</v>
      </c>
      <c r="E61" s="20"/>
      <c r="F61" s="18">
        <f t="shared" si="14"/>
        <v>2018</v>
      </c>
      <c r="G61" s="18">
        <f t="shared" si="14"/>
        <v>89667</v>
      </c>
      <c r="H61" s="22">
        <v>2018</v>
      </c>
      <c r="I61" s="22">
        <f>H61+'[2]鄉庫收支月報表(114年11月)'!I61</f>
        <v>89667</v>
      </c>
      <c r="J61" s="22">
        <v>0</v>
      </c>
      <c r="K61" s="23">
        <f>J61+'[2]鄉庫收支月報表(114年11月)'!K61</f>
        <v>0</v>
      </c>
    </row>
    <row r="62" spans="1:11" ht="19.5" customHeight="1">
      <c r="A62" s="20"/>
      <c r="B62" s="20"/>
      <c r="C62" s="21" t="s">
        <v>77</v>
      </c>
      <c r="D62" s="20"/>
      <c r="E62" s="20"/>
      <c r="F62" s="18">
        <f t="shared" si="14"/>
        <v>444997</v>
      </c>
      <c r="G62" s="18">
        <f t="shared" si="14"/>
        <v>4846987</v>
      </c>
      <c r="H62" s="18">
        <f>SUM(H63:H65)</f>
        <v>444997</v>
      </c>
      <c r="I62" s="18">
        <f t="shared" ref="I62:K62" si="16">SUM(I63:I65)</f>
        <v>4846987</v>
      </c>
      <c r="J62" s="18">
        <f t="shared" si="16"/>
        <v>0</v>
      </c>
      <c r="K62" s="19">
        <f t="shared" si="16"/>
        <v>0</v>
      </c>
    </row>
    <row r="63" spans="1:11" ht="19.5" customHeight="1">
      <c r="A63" s="20"/>
      <c r="B63" s="20"/>
      <c r="C63" s="21"/>
      <c r="D63" s="20" t="s">
        <v>78</v>
      </c>
      <c r="E63" s="20"/>
      <c r="F63" s="18">
        <f t="shared" si="14"/>
        <v>0</v>
      </c>
      <c r="G63" s="18">
        <f t="shared" si="14"/>
        <v>0</v>
      </c>
      <c r="H63" s="22">
        <v>0</v>
      </c>
      <c r="I63" s="22">
        <f>H63+'[2]鄉庫收支月報表(114年11月)'!I63</f>
        <v>0</v>
      </c>
      <c r="J63" s="22">
        <v>0</v>
      </c>
      <c r="K63" s="23">
        <f>J63+'[2]鄉庫收支月報表(114年11月)'!K63</f>
        <v>0</v>
      </c>
    </row>
    <row r="64" spans="1:11" ht="19.5" customHeight="1">
      <c r="A64" s="20"/>
      <c r="B64" s="20"/>
      <c r="C64" s="21"/>
      <c r="D64" s="20" t="s">
        <v>79</v>
      </c>
      <c r="E64" s="20"/>
      <c r="F64" s="18">
        <f t="shared" si="14"/>
        <v>0</v>
      </c>
      <c r="G64" s="18">
        <f t="shared" si="14"/>
        <v>0</v>
      </c>
      <c r="H64" s="22">
        <v>0</v>
      </c>
      <c r="I64" s="22">
        <f>H64+'[2]鄉庫收支月報表(114年11月)'!I64</f>
        <v>0</v>
      </c>
      <c r="J64" s="22">
        <v>0</v>
      </c>
      <c r="K64" s="23">
        <f>J64+'[2]鄉庫收支月報表(114年11月)'!K64</f>
        <v>0</v>
      </c>
    </row>
    <row r="65" spans="1:13" ht="19.5" customHeight="1">
      <c r="A65" s="20"/>
      <c r="B65" s="20"/>
      <c r="C65" s="21"/>
      <c r="D65" s="20" t="s">
        <v>80</v>
      </c>
      <c r="E65" s="20"/>
      <c r="F65" s="18">
        <f t="shared" si="14"/>
        <v>444997</v>
      </c>
      <c r="G65" s="18">
        <f t="shared" si="14"/>
        <v>4846987</v>
      </c>
      <c r="H65" s="22">
        <v>444997</v>
      </c>
      <c r="I65" s="22">
        <f>H65+'[2]鄉庫收支月報表(114年11月)'!I65</f>
        <v>4846987</v>
      </c>
      <c r="J65" s="22">
        <v>0</v>
      </c>
      <c r="K65" s="23">
        <f>J65+'[2]鄉庫收支月報表(114年11月)'!K65</f>
        <v>0</v>
      </c>
    </row>
    <row r="66" spans="1:13" ht="19.5" customHeight="1">
      <c r="A66" s="20"/>
      <c r="B66" s="20"/>
      <c r="C66" s="21" t="s">
        <v>81</v>
      </c>
      <c r="D66" s="20"/>
      <c r="E66" s="20"/>
      <c r="F66" s="18">
        <f t="shared" si="14"/>
        <v>3749023</v>
      </c>
      <c r="G66" s="18">
        <f t="shared" si="14"/>
        <v>18660967</v>
      </c>
      <c r="H66" s="18">
        <f>SUM(H67:H70)</f>
        <v>3749023</v>
      </c>
      <c r="I66" s="18">
        <f t="shared" ref="I66:K66" si="17">SUM(I67:I70)</f>
        <v>17915967</v>
      </c>
      <c r="J66" s="18">
        <f t="shared" si="17"/>
        <v>0</v>
      </c>
      <c r="K66" s="19">
        <f t="shared" si="17"/>
        <v>745000</v>
      </c>
    </row>
    <row r="67" spans="1:13" ht="19.5" customHeight="1">
      <c r="A67" s="20"/>
      <c r="B67" s="20"/>
      <c r="C67" s="21"/>
      <c r="D67" s="20" t="s">
        <v>82</v>
      </c>
      <c r="E67" s="20"/>
      <c r="F67" s="18">
        <f t="shared" si="14"/>
        <v>888649</v>
      </c>
      <c r="G67" s="18">
        <f t="shared" si="14"/>
        <v>7630734</v>
      </c>
      <c r="H67" s="22">
        <v>888649</v>
      </c>
      <c r="I67" s="22">
        <f>H67+'[2]鄉庫收支月報表(114年11月)'!I67</f>
        <v>7480734</v>
      </c>
      <c r="J67" s="22">
        <v>0</v>
      </c>
      <c r="K67" s="23">
        <f>J67+'[2]鄉庫收支月報表(114年11月)'!K67</f>
        <v>150000</v>
      </c>
    </row>
    <row r="68" spans="1:13" ht="19.5" customHeight="1">
      <c r="A68" s="20"/>
      <c r="B68" s="20"/>
      <c r="C68" s="21"/>
      <c r="D68" s="20" t="s">
        <v>83</v>
      </c>
      <c r="E68" s="20"/>
      <c r="F68" s="18">
        <f t="shared" si="14"/>
        <v>1430</v>
      </c>
      <c r="G68" s="18">
        <f t="shared" si="14"/>
        <v>454134</v>
      </c>
      <c r="H68" s="22">
        <v>1430</v>
      </c>
      <c r="I68" s="22">
        <f>H68+'[2]鄉庫收支月報表(114年11月)'!I68</f>
        <v>154134</v>
      </c>
      <c r="J68" s="22">
        <v>0</v>
      </c>
      <c r="K68" s="23">
        <f>J68+'[2]鄉庫收支月報表(114年11月)'!K68</f>
        <v>300000</v>
      </c>
    </row>
    <row r="69" spans="1:13" ht="19.5" customHeight="1">
      <c r="A69" s="20"/>
      <c r="B69" s="20"/>
      <c r="C69" s="21"/>
      <c r="D69" s="20" t="s">
        <v>84</v>
      </c>
      <c r="E69" s="20"/>
      <c r="F69" s="18">
        <f t="shared" si="14"/>
        <v>0</v>
      </c>
      <c r="G69" s="18">
        <f t="shared" si="14"/>
        <v>0</v>
      </c>
      <c r="H69" s="22">
        <v>0</v>
      </c>
      <c r="I69" s="22">
        <f>H69+'[2]鄉庫收支月報表(114年11月)'!I69</f>
        <v>0</v>
      </c>
      <c r="J69" s="22">
        <v>0</v>
      </c>
      <c r="K69" s="23">
        <f>J69+'[2]鄉庫收支月報表(114年11月)'!K69</f>
        <v>0</v>
      </c>
    </row>
    <row r="70" spans="1:13" ht="19.5" customHeight="1">
      <c r="A70" s="20"/>
      <c r="B70" s="20"/>
      <c r="C70" s="21"/>
      <c r="D70" s="20" t="s">
        <v>85</v>
      </c>
      <c r="E70" s="20"/>
      <c r="F70" s="18">
        <f t="shared" si="14"/>
        <v>2858944</v>
      </c>
      <c r="G70" s="18">
        <f t="shared" si="14"/>
        <v>10576099</v>
      </c>
      <c r="H70" s="22">
        <v>2858944</v>
      </c>
      <c r="I70" s="22">
        <f>H70+'[2]鄉庫收支月報表(114年11月)'!I70</f>
        <v>10281099</v>
      </c>
      <c r="J70" s="22">
        <v>0</v>
      </c>
      <c r="K70" s="23">
        <f>J70+'[2]鄉庫收支月報表(114年11月)'!K70</f>
        <v>295000</v>
      </c>
    </row>
    <row r="71" spans="1:13" ht="19.5" customHeight="1">
      <c r="A71" s="20"/>
      <c r="B71" s="20"/>
      <c r="C71" s="21" t="s">
        <v>86</v>
      </c>
      <c r="D71" s="20"/>
      <c r="E71" s="20"/>
      <c r="F71" s="18">
        <f t="shared" si="14"/>
        <v>3106003</v>
      </c>
      <c r="G71" s="18">
        <f t="shared" si="14"/>
        <v>11634722</v>
      </c>
      <c r="H71" s="18">
        <f>SUM(H72:H76)</f>
        <v>3106003</v>
      </c>
      <c r="I71" s="18">
        <f t="shared" ref="I71:K71" si="18">SUM(I72:I76)</f>
        <v>11634722</v>
      </c>
      <c r="J71" s="18">
        <f t="shared" si="18"/>
        <v>0</v>
      </c>
      <c r="K71" s="19">
        <f t="shared" si="18"/>
        <v>0</v>
      </c>
    </row>
    <row r="72" spans="1:13" ht="19.5" customHeight="1">
      <c r="A72" s="20"/>
      <c r="B72" s="20"/>
      <c r="C72" s="21"/>
      <c r="D72" s="20" t="s">
        <v>87</v>
      </c>
      <c r="E72" s="20"/>
      <c r="F72" s="18">
        <f t="shared" si="14"/>
        <v>94750</v>
      </c>
      <c r="G72" s="18">
        <f t="shared" si="14"/>
        <v>535293</v>
      </c>
      <c r="H72" s="22">
        <v>94750</v>
      </c>
      <c r="I72" s="22">
        <f>H72+'[2]鄉庫收支月報表(114年11月)'!I72</f>
        <v>535293</v>
      </c>
      <c r="J72" s="22">
        <v>0</v>
      </c>
      <c r="K72" s="23">
        <f>J72+'[2]鄉庫收支月報表(114年11月)'!K72</f>
        <v>0</v>
      </c>
    </row>
    <row r="73" spans="1:13" ht="19.5" customHeight="1">
      <c r="A73" s="20"/>
      <c r="B73" s="20"/>
      <c r="C73" s="21"/>
      <c r="D73" s="20" t="s">
        <v>88</v>
      </c>
      <c r="E73" s="20"/>
      <c r="F73" s="18">
        <f t="shared" si="14"/>
        <v>0</v>
      </c>
      <c r="G73" s="18">
        <f t="shared" si="14"/>
        <v>0</v>
      </c>
      <c r="H73" s="22">
        <v>0</v>
      </c>
      <c r="I73" s="22">
        <f>H73+'[2]鄉庫收支月報表(114年11月)'!I73</f>
        <v>0</v>
      </c>
      <c r="J73" s="22">
        <v>0</v>
      </c>
      <c r="K73" s="23">
        <f>J73+'[2]鄉庫收支月報表(114年11月)'!K73</f>
        <v>0</v>
      </c>
    </row>
    <row r="74" spans="1:13" ht="19.5" customHeight="1">
      <c r="A74" s="20"/>
      <c r="B74" s="20"/>
      <c r="C74" s="21"/>
      <c r="D74" s="20" t="s">
        <v>89</v>
      </c>
      <c r="E74" s="20"/>
      <c r="F74" s="18">
        <f t="shared" si="14"/>
        <v>3011253</v>
      </c>
      <c r="G74" s="18">
        <f t="shared" si="14"/>
        <v>11099429</v>
      </c>
      <c r="H74" s="22">
        <v>3011253</v>
      </c>
      <c r="I74" s="22">
        <f>H74+'[2]鄉庫收支月報表(114年11月)'!I74</f>
        <v>11099429</v>
      </c>
      <c r="J74" s="22">
        <v>0</v>
      </c>
      <c r="K74" s="23">
        <f>J74+'[2]鄉庫收支月報表(114年11月)'!K74</f>
        <v>0</v>
      </c>
    </row>
    <row r="75" spans="1:13" ht="19.5" customHeight="1">
      <c r="A75" s="20"/>
      <c r="B75" s="20"/>
      <c r="C75" s="21"/>
      <c r="D75" s="20" t="s">
        <v>90</v>
      </c>
      <c r="E75" s="20"/>
      <c r="F75" s="18">
        <f t="shared" si="14"/>
        <v>0</v>
      </c>
      <c r="G75" s="18">
        <f t="shared" si="14"/>
        <v>0</v>
      </c>
      <c r="H75" s="22">
        <v>0</v>
      </c>
      <c r="I75" s="22">
        <f>H75+'[2]鄉庫收支月報表(114年11月)'!I75</f>
        <v>0</v>
      </c>
      <c r="J75" s="22">
        <v>0</v>
      </c>
      <c r="K75" s="23">
        <f>J75+'[2]鄉庫收支月報表(114年11月)'!K75</f>
        <v>0</v>
      </c>
    </row>
    <row r="76" spans="1:13" ht="19.5" customHeight="1">
      <c r="A76" s="20"/>
      <c r="B76" s="20"/>
      <c r="C76" s="21"/>
      <c r="D76" s="20" t="s">
        <v>91</v>
      </c>
      <c r="E76" s="20"/>
      <c r="F76" s="18">
        <f t="shared" si="14"/>
        <v>0</v>
      </c>
      <c r="G76" s="18">
        <f t="shared" si="14"/>
        <v>0</v>
      </c>
      <c r="H76" s="22">
        <v>0</v>
      </c>
      <c r="I76" s="22">
        <f>H76+'[2]鄉庫收支月報表(114年11月)'!I76</f>
        <v>0</v>
      </c>
      <c r="J76" s="22">
        <v>0</v>
      </c>
      <c r="K76" s="23">
        <f>J76+'[2]鄉庫收支月報表(114年11月)'!K76</f>
        <v>0</v>
      </c>
    </row>
    <row r="77" spans="1:13" ht="19.5" customHeight="1">
      <c r="A77" s="20"/>
      <c r="B77" s="20"/>
      <c r="C77" s="20" t="s">
        <v>92</v>
      </c>
      <c r="D77" s="20"/>
      <c r="E77" s="20"/>
      <c r="F77" s="18">
        <f t="shared" si="14"/>
        <v>1391218</v>
      </c>
      <c r="G77" s="18">
        <f t="shared" si="14"/>
        <v>17448037</v>
      </c>
      <c r="H77" s="18">
        <f>SUM(H78:H79)</f>
        <v>1391218</v>
      </c>
      <c r="I77" s="18">
        <f t="shared" ref="I77:K77" si="19">SUM(I78:I79)</f>
        <v>17448037</v>
      </c>
      <c r="J77" s="18">
        <f t="shared" si="19"/>
        <v>0</v>
      </c>
      <c r="K77" s="19">
        <f t="shared" si="19"/>
        <v>0</v>
      </c>
    </row>
    <row r="78" spans="1:13" ht="19.5" customHeight="1">
      <c r="A78" s="20"/>
      <c r="B78" s="20"/>
      <c r="C78" s="20"/>
      <c r="D78" s="20" t="s">
        <v>93</v>
      </c>
      <c r="E78" s="20"/>
      <c r="F78" s="18">
        <f t="shared" si="14"/>
        <v>136572</v>
      </c>
      <c r="G78" s="18">
        <f t="shared" si="14"/>
        <v>411890</v>
      </c>
      <c r="H78" s="22">
        <v>136572</v>
      </c>
      <c r="I78" s="22">
        <f>H78+'[2]鄉庫收支月報表(114年11月)'!I78</f>
        <v>411890</v>
      </c>
      <c r="J78" s="22">
        <v>0</v>
      </c>
      <c r="K78" s="23">
        <f>J78+'[2]鄉庫收支月報表(114年11月)'!K78</f>
        <v>0</v>
      </c>
    </row>
    <row r="79" spans="1:13" ht="19.5" customHeight="1">
      <c r="A79" s="20"/>
      <c r="B79" s="20"/>
      <c r="C79" s="20"/>
      <c r="D79" s="20" t="s">
        <v>94</v>
      </c>
      <c r="E79" s="20"/>
      <c r="F79" s="18">
        <f t="shared" si="14"/>
        <v>1254646</v>
      </c>
      <c r="G79" s="18">
        <f t="shared" si="14"/>
        <v>17036147</v>
      </c>
      <c r="H79" s="22">
        <v>1254646</v>
      </c>
      <c r="I79" s="22">
        <f>H79+'[2]鄉庫收支月報表(114年11月)'!I79</f>
        <v>17036147</v>
      </c>
      <c r="J79" s="22">
        <v>0</v>
      </c>
      <c r="K79" s="23">
        <f>J79+'[2]鄉庫收支月報表(114年11月)'!K79</f>
        <v>0</v>
      </c>
    </row>
    <row r="80" spans="1:13" ht="23.25" customHeight="1">
      <c r="A80" s="1208" t="s">
        <v>17</v>
      </c>
      <c r="B80" s="1208"/>
      <c r="C80" s="1208"/>
      <c r="D80" s="1208"/>
      <c r="E80" s="1209"/>
      <c r="F80" s="1222" t="s">
        <v>18</v>
      </c>
      <c r="G80" s="1223"/>
      <c r="H80" s="40" t="s">
        <v>19</v>
      </c>
      <c r="I80" s="41" t="s">
        <v>69</v>
      </c>
      <c r="J80" s="40" t="s">
        <v>21</v>
      </c>
      <c r="K80" s="42" t="s">
        <v>70</v>
      </c>
      <c r="L80" s="1"/>
      <c r="M80" s="44"/>
    </row>
    <row r="81" spans="1:13" ht="23.25" customHeight="1">
      <c r="A81" s="1210"/>
      <c r="B81" s="1210"/>
      <c r="C81" s="1210"/>
      <c r="D81" s="1210"/>
      <c r="E81" s="1211"/>
      <c r="F81" s="43" t="s">
        <v>23</v>
      </c>
      <c r="G81" s="43" t="s">
        <v>24</v>
      </c>
      <c r="H81" s="43" t="s">
        <v>23</v>
      </c>
      <c r="I81" s="43" t="s">
        <v>24</v>
      </c>
      <c r="J81" s="43" t="s">
        <v>23</v>
      </c>
      <c r="K81" s="39" t="s">
        <v>24</v>
      </c>
      <c r="L81" s="1"/>
      <c r="M81" s="45"/>
    </row>
    <row r="82" spans="1:13" ht="19.5" customHeight="1">
      <c r="A82" s="20"/>
      <c r="B82" s="20"/>
      <c r="C82" s="20" t="s">
        <v>95</v>
      </c>
      <c r="D82" s="20"/>
      <c r="E82" s="20"/>
      <c r="F82" s="18">
        <f>H82+J82</f>
        <v>305742</v>
      </c>
      <c r="G82" s="18">
        <f>I82+K82</f>
        <v>6573879</v>
      </c>
      <c r="H82" s="18">
        <f>SUM(H83:H84)</f>
        <v>305742</v>
      </c>
      <c r="I82" s="18">
        <f t="shared" ref="I82:K82" si="20">SUM(I83:I84)</f>
        <v>6573879</v>
      </c>
      <c r="J82" s="18">
        <f t="shared" si="20"/>
        <v>0</v>
      </c>
      <c r="K82" s="19">
        <f t="shared" si="20"/>
        <v>0</v>
      </c>
    </row>
    <row r="83" spans="1:13" ht="19.5" customHeight="1">
      <c r="A83" s="20"/>
      <c r="B83" s="20"/>
      <c r="C83" s="20"/>
      <c r="D83" s="20" t="s">
        <v>96</v>
      </c>
      <c r="E83" s="20"/>
      <c r="F83" s="18">
        <f t="shared" ref="F83:G98" si="21">H83+J83</f>
        <v>305742</v>
      </c>
      <c r="G83" s="18">
        <f t="shared" si="21"/>
        <v>6573879</v>
      </c>
      <c r="H83" s="22">
        <v>305742</v>
      </c>
      <c r="I83" s="22">
        <f>H83+'[2]鄉庫收支月報表(114年11月)'!I83</f>
        <v>6573879</v>
      </c>
      <c r="J83" s="22">
        <v>0</v>
      </c>
      <c r="K83" s="23">
        <f>J83+'[2]鄉庫收支月報表(114年11月)'!K83</f>
        <v>0</v>
      </c>
    </row>
    <row r="84" spans="1:13" ht="19.5" customHeight="1">
      <c r="A84" s="20"/>
      <c r="B84" s="20"/>
      <c r="C84" s="20"/>
      <c r="D84" s="20" t="s">
        <v>97</v>
      </c>
      <c r="E84" s="20"/>
      <c r="F84" s="18">
        <f t="shared" si="21"/>
        <v>0</v>
      </c>
      <c r="G84" s="18">
        <f t="shared" si="21"/>
        <v>0</v>
      </c>
      <c r="H84" s="22">
        <v>0</v>
      </c>
      <c r="I84" s="22">
        <f>H84+'[2]鄉庫收支月報表(114年11月)'!I84</f>
        <v>0</v>
      </c>
      <c r="J84" s="22">
        <v>0</v>
      </c>
      <c r="K84" s="23">
        <f>J84+'[2]鄉庫收支月報表(114年11月)'!K84</f>
        <v>0</v>
      </c>
    </row>
    <row r="85" spans="1:13" ht="19.5" customHeight="1">
      <c r="A85" s="20"/>
      <c r="B85" s="20"/>
      <c r="C85" s="20" t="s">
        <v>98</v>
      </c>
      <c r="D85" s="20"/>
      <c r="E85" s="20"/>
      <c r="F85" s="18">
        <f t="shared" si="21"/>
        <v>0</v>
      </c>
      <c r="G85" s="18">
        <f t="shared" si="21"/>
        <v>0</v>
      </c>
      <c r="H85" s="18">
        <f>SUM(H86:H87)</f>
        <v>0</v>
      </c>
      <c r="I85" s="18">
        <f t="shared" ref="I85:K85" si="22">SUM(I86:I87)</f>
        <v>0</v>
      </c>
      <c r="J85" s="18">
        <f t="shared" si="22"/>
        <v>0</v>
      </c>
      <c r="K85" s="19">
        <f t="shared" si="22"/>
        <v>0</v>
      </c>
    </row>
    <row r="86" spans="1:13" ht="19.5" customHeight="1">
      <c r="A86" s="20"/>
      <c r="B86" s="20"/>
      <c r="C86" s="20"/>
      <c r="D86" s="20" t="s">
        <v>99</v>
      </c>
      <c r="E86" s="20"/>
      <c r="F86" s="18">
        <f t="shared" si="21"/>
        <v>0</v>
      </c>
      <c r="G86" s="18">
        <f t="shared" si="21"/>
        <v>0</v>
      </c>
      <c r="H86" s="22">
        <v>0</v>
      </c>
      <c r="I86" s="22">
        <f>H86+'[2]鄉庫收支月報表(114年11月)'!I86</f>
        <v>0</v>
      </c>
      <c r="J86" s="22">
        <v>0</v>
      </c>
      <c r="K86" s="23">
        <f>J86+'[2]鄉庫收支月報表(114年11月)'!K86</f>
        <v>0</v>
      </c>
    </row>
    <row r="87" spans="1:13" ht="19.5" customHeight="1">
      <c r="A87" s="20"/>
      <c r="B87" s="20"/>
      <c r="C87" s="20"/>
      <c r="D87" s="20" t="s">
        <v>100</v>
      </c>
      <c r="E87" s="20"/>
      <c r="F87" s="18">
        <f t="shared" si="21"/>
        <v>0</v>
      </c>
      <c r="G87" s="18">
        <f t="shared" si="21"/>
        <v>0</v>
      </c>
      <c r="H87" s="22">
        <v>0</v>
      </c>
      <c r="I87" s="22">
        <f>H87+'[2]鄉庫收支月報表(114年11月)'!I87</f>
        <v>0</v>
      </c>
      <c r="J87" s="22">
        <v>0</v>
      </c>
      <c r="K87" s="23">
        <f>J87+'[2]鄉庫收支月報表(114年11月)'!K87</f>
        <v>0</v>
      </c>
    </row>
    <row r="88" spans="1:13" ht="19.5" customHeight="1">
      <c r="A88" s="20"/>
      <c r="B88" s="20"/>
      <c r="C88" s="20" t="s">
        <v>101</v>
      </c>
      <c r="D88" s="20"/>
      <c r="E88" s="20"/>
      <c r="F88" s="18">
        <f t="shared" si="21"/>
        <v>0</v>
      </c>
      <c r="G88" s="18">
        <f t="shared" si="21"/>
        <v>490700</v>
      </c>
      <c r="H88" s="18">
        <f>SUM(H89:H90)</f>
        <v>0</v>
      </c>
      <c r="I88" s="18">
        <f t="shared" ref="I88:K88" si="23">SUM(I89:I90)</f>
        <v>490700</v>
      </c>
      <c r="J88" s="18">
        <f t="shared" si="23"/>
        <v>0</v>
      </c>
      <c r="K88" s="19">
        <f t="shared" si="23"/>
        <v>0</v>
      </c>
    </row>
    <row r="89" spans="1:13" ht="19.5" customHeight="1">
      <c r="A89" s="20"/>
      <c r="B89" s="20"/>
      <c r="C89" s="20"/>
      <c r="D89" s="20" t="s">
        <v>102</v>
      </c>
      <c r="E89" s="20"/>
      <c r="F89" s="18">
        <f t="shared" si="21"/>
        <v>0</v>
      </c>
      <c r="G89" s="18">
        <f t="shared" si="21"/>
        <v>0</v>
      </c>
      <c r="H89" s="22">
        <v>0</v>
      </c>
      <c r="I89" s="22">
        <f>H89+'[2]鄉庫收支月報表(114年11月)'!I89</f>
        <v>0</v>
      </c>
      <c r="J89" s="22">
        <v>0</v>
      </c>
      <c r="K89" s="23">
        <f>J89+'[2]鄉庫收支月報表(114年11月)'!K89</f>
        <v>0</v>
      </c>
    </row>
    <row r="90" spans="1:13" ht="19.5" customHeight="1">
      <c r="A90" s="20"/>
      <c r="B90" s="20"/>
      <c r="C90" s="20" t="s">
        <v>15</v>
      </c>
      <c r="D90" s="20" t="s">
        <v>103</v>
      </c>
      <c r="E90" s="20"/>
      <c r="F90" s="18">
        <f t="shared" si="21"/>
        <v>0</v>
      </c>
      <c r="G90" s="18">
        <f t="shared" si="21"/>
        <v>490700</v>
      </c>
      <c r="H90" s="22">
        <v>0</v>
      </c>
      <c r="I90" s="22">
        <f>H90+'[2]鄉庫收支月報表(114年11月)'!I90</f>
        <v>490700</v>
      </c>
      <c r="J90" s="22">
        <v>0</v>
      </c>
      <c r="K90" s="23">
        <f>J90+'[2]鄉庫收支月報表(114年11月)'!K90</f>
        <v>0</v>
      </c>
    </row>
    <row r="91" spans="1:13" ht="19.5" customHeight="1">
      <c r="A91" s="20"/>
      <c r="B91" s="21" t="s">
        <v>53</v>
      </c>
      <c r="C91" s="20"/>
      <c r="D91" s="20"/>
      <c r="E91" s="20"/>
      <c r="F91" s="18">
        <f t="shared" si="21"/>
        <v>26842727</v>
      </c>
      <c r="G91" s="18">
        <f t="shared" si="21"/>
        <v>129039528</v>
      </c>
      <c r="H91" s="18">
        <f>H92+H97+H101+H108+H114+H117</f>
        <v>25709259</v>
      </c>
      <c r="I91" s="18">
        <f t="shared" ref="I91:K91" si="24">I92+I97+I101+I108+I114+I117</f>
        <v>87503541</v>
      </c>
      <c r="J91" s="18">
        <f t="shared" si="24"/>
        <v>1133468</v>
      </c>
      <c r="K91" s="19">
        <f t="shared" si="24"/>
        <v>41535987</v>
      </c>
    </row>
    <row r="92" spans="1:13" ht="19.5" customHeight="1">
      <c r="A92" s="20"/>
      <c r="B92" s="20"/>
      <c r="C92" s="21" t="s">
        <v>72</v>
      </c>
      <c r="D92" s="20"/>
      <c r="E92" s="20"/>
      <c r="F92" s="18">
        <f t="shared" si="21"/>
        <v>1511230</v>
      </c>
      <c r="G92" s="18">
        <f t="shared" si="21"/>
        <v>4677975</v>
      </c>
      <c r="H92" s="18">
        <f>SUM(H93:H96)</f>
        <v>1511230</v>
      </c>
      <c r="I92" s="18">
        <f t="shared" ref="I92:K92" si="25">SUM(I93:I96)</f>
        <v>2661175</v>
      </c>
      <c r="J92" s="18">
        <f t="shared" si="25"/>
        <v>0</v>
      </c>
      <c r="K92" s="19">
        <f t="shared" si="25"/>
        <v>2016800</v>
      </c>
    </row>
    <row r="93" spans="1:13" ht="19.5" customHeight="1">
      <c r="A93" s="20"/>
      <c r="B93" s="20"/>
      <c r="C93" s="21"/>
      <c r="D93" s="20" t="s">
        <v>73</v>
      </c>
      <c r="E93" s="20"/>
      <c r="F93" s="18">
        <f t="shared" si="21"/>
        <v>98700</v>
      </c>
      <c r="G93" s="18">
        <f t="shared" si="21"/>
        <v>125727</v>
      </c>
      <c r="H93" s="22">
        <v>98700</v>
      </c>
      <c r="I93" s="22">
        <f>H93+'[2]鄉庫收支月報表(114年11月)'!I93</f>
        <v>125727</v>
      </c>
      <c r="J93" s="22">
        <v>0</v>
      </c>
      <c r="K93" s="23">
        <f>J93+'[2]鄉庫收支月報表(114年11月)'!K93</f>
        <v>0</v>
      </c>
    </row>
    <row r="94" spans="1:13" ht="19.5" customHeight="1">
      <c r="A94" s="20"/>
      <c r="B94" s="20"/>
      <c r="C94" s="21"/>
      <c r="D94" s="20" t="s">
        <v>74</v>
      </c>
      <c r="E94" s="20"/>
      <c r="F94" s="18">
        <f t="shared" si="21"/>
        <v>81508</v>
      </c>
      <c r="G94" s="18">
        <f t="shared" si="21"/>
        <v>1005626</v>
      </c>
      <c r="H94" s="22">
        <v>81508</v>
      </c>
      <c r="I94" s="22">
        <f>H94+'[2]鄉庫收支月報表(114年11月)'!I94</f>
        <v>1005626</v>
      </c>
      <c r="J94" s="22">
        <v>0</v>
      </c>
      <c r="K94" s="23">
        <f>J94+'[2]鄉庫收支月報表(114年11月)'!K94</f>
        <v>0</v>
      </c>
    </row>
    <row r="95" spans="1:13" ht="19.5" customHeight="1">
      <c r="A95" s="20"/>
      <c r="B95" s="20"/>
      <c r="C95" s="21"/>
      <c r="D95" s="20" t="s">
        <v>75</v>
      </c>
      <c r="E95" s="20"/>
      <c r="F95" s="18">
        <f t="shared" si="21"/>
        <v>1331022</v>
      </c>
      <c r="G95" s="18">
        <f t="shared" si="21"/>
        <v>3546622</v>
      </c>
      <c r="H95" s="22">
        <v>1331022</v>
      </c>
      <c r="I95" s="22">
        <f>H95+'[2]鄉庫收支月報表(114年11月)'!I95</f>
        <v>1529822</v>
      </c>
      <c r="J95" s="22">
        <v>0</v>
      </c>
      <c r="K95" s="23">
        <f>J95+'[2]鄉庫收支月報表(114年11月)'!K95</f>
        <v>2016800</v>
      </c>
    </row>
    <row r="96" spans="1:13" ht="19.5" customHeight="1">
      <c r="A96" s="20"/>
      <c r="B96" s="20"/>
      <c r="C96" s="21"/>
      <c r="D96" s="20" t="s">
        <v>76</v>
      </c>
      <c r="E96" s="20"/>
      <c r="F96" s="18">
        <f t="shared" si="21"/>
        <v>0</v>
      </c>
      <c r="G96" s="18">
        <f t="shared" si="21"/>
        <v>0</v>
      </c>
      <c r="H96" s="22">
        <v>0</v>
      </c>
      <c r="I96" s="22">
        <f>H96+'[2]鄉庫收支月報表(114年11月)'!I96</f>
        <v>0</v>
      </c>
      <c r="J96" s="22">
        <v>0</v>
      </c>
      <c r="K96" s="23">
        <f>J96+'[2]鄉庫收支月報表(114年11月)'!K96</f>
        <v>0</v>
      </c>
    </row>
    <row r="97" spans="1:11" ht="19.5" customHeight="1">
      <c r="A97" s="20"/>
      <c r="B97" s="20"/>
      <c r="C97" s="21" t="s">
        <v>77</v>
      </c>
      <c r="D97" s="20"/>
      <c r="E97" s="20"/>
      <c r="F97" s="18">
        <f t="shared" si="21"/>
        <v>66640</v>
      </c>
      <c r="G97" s="18">
        <f t="shared" si="21"/>
        <v>780404</v>
      </c>
      <c r="H97" s="18">
        <f>SUM(H98:H100)</f>
        <v>55564</v>
      </c>
      <c r="I97" s="18">
        <f t="shared" ref="I97:K97" si="26">SUM(I98:I100)</f>
        <v>120404</v>
      </c>
      <c r="J97" s="18">
        <f t="shared" si="26"/>
        <v>11076</v>
      </c>
      <c r="K97" s="19">
        <f t="shared" si="26"/>
        <v>660000</v>
      </c>
    </row>
    <row r="98" spans="1:11" ht="19.5" customHeight="1">
      <c r="A98" s="20"/>
      <c r="B98" s="20"/>
      <c r="C98" s="21"/>
      <c r="D98" s="20" t="s">
        <v>78</v>
      </c>
      <c r="E98" s="20"/>
      <c r="F98" s="18">
        <f t="shared" si="21"/>
        <v>0</v>
      </c>
      <c r="G98" s="18">
        <f t="shared" si="21"/>
        <v>0</v>
      </c>
      <c r="H98" s="22">
        <v>0</v>
      </c>
      <c r="I98" s="22">
        <f>H98+'[2]鄉庫收支月報表(114年11月)'!I98</f>
        <v>0</v>
      </c>
      <c r="J98" s="22">
        <v>0</v>
      </c>
      <c r="K98" s="23">
        <f>J98+'[2]鄉庫收支月報表(114年11月)'!K98</f>
        <v>0</v>
      </c>
    </row>
    <row r="99" spans="1:11" ht="19.5" customHeight="1">
      <c r="A99" s="20"/>
      <c r="B99" s="20"/>
      <c r="C99" s="21"/>
      <c r="D99" s="20" t="s">
        <v>79</v>
      </c>
      <c r="E99" s="20"/>
      <c r="F99" s="18">
        <f t="shared" ref="F99:G105" si="27">H99+J99</f>
        <v>0</v>
      </c>
      <c r="G99" s="18">
        <f t="shared" si="27"/>
        <v>0</v>
      </c>
      <c r="H99" s="22">
        <v>0</v>
      </c>
      <c r="I99" s="22">
        <f>H99+'[2]鄉庫收支月報表(114年11月)'!I99</f>
        <v>0</v>
      </c>
      <c r="J99" s="22">
        <v>0</v>
      </c>
      <c r="K99" s="23">
        <f>J99+'[2]鄉庫收支月報表(114年11月)'!K99</f>
        <v>0</v>
      </c>
    </row>
    <row r="100" spans="1:11" ht="19.5" customHeight="1">
      <c r="A100" s="20"/>
      <c r="B100" s="20"/>
      <c r="C100" s="21"/>
      <c r="D100" s="20" t="s">
        <v>80</v>
      </c>
      <c r="E100" s="20"/>
      <c r="F100" s="18">
        <f t="shared" si="27"/>
        <v>66640</v>
      </c>
      <c r="G100" s="18">
        <f t="shared" si="27"/>
        <v>780404</v>
      </c>
      <c r="H100" s="22">
        <v>55564</v>
      </c>
      <c r="I100" s="22">
        <f>H100+'[2]鄉庫收支月報表(114年11月)'!I100</f>
        <v>120404</v>
      </c>
      <c r="J100" s="22">
        <v>11076</v>
      </c>
      <c r="K100" s="23">
        <f>J100+'[2]鄉庫收支月報表(114年11月)'!K100</f>
        <v>660000</v>
      </c>
    </row>
    <row r="101" spans="1:11" ht="19.5" customHeight="1">
      <c r="A101" s="20"/>
      <c r="B101" s="20"/>
      <c r="C101" s="21" t="s">
        <v>81</v>
      </c>
      <c r="D101" s="20"/>
      <c r="E101" s="20"/>
      <c r="F101" s="18">
        <f t="shared" si="27"/>
        <v>25264857</v>
      </c>
      <c r="G101" s="18">
        <f t="shared" si="27"/>
        <v>121482421</v>
      </c>
      <c r="H101" s="18">
        <f>SUM(H102:H105)</f>
        <v>24142465</v>
      </c>
      <c r="I101" s="18">
        <f t="shared" ref="I101:K101" si="28">SUM(I102:I105)</f>
        <v>82623234</v>
      </c>
      <c r="J101" s="18">
        <f t="shared" si="28"/>
        <v>1122392</v>
      </c>
      <c r="K101" s="19">
        <f t="shared" si="28"/>
        <v>38859187</v>
      </c>
    </row>
    <row r="102" spans="1:11" ht="19.5" customHeight="1">
      <c r="A102" s="20"/>
      <c r="B102" s="20"/>
      <c r="C102" s="21"/>
      <c r="D102" s="20" t="s">
        <v>82</v>
      </c>
      <c r="E102" s="20"/>
      <c r="F102" s="18">
        <f t="shared" si="27"/>
        <v>0</v>
      </c>
      <c r="G102" s="18">
        <f t="shared" si="27"/>
        <v>0</v>
      </c>
      <c r="H102" s="22">
        <v>0</v>
      </c>
      <c r="I102" s="22">
        <f>H102+'[2]鄉庫收支月報表(114年11月)'!I102</f>
        <v>0</v>
      </c>
      <c r="J102" s="22">
        <v>0</v>
      </c>
      <c r="K102" s="23">
        <f>J102+'[2]鄉庫收支月報表(114年11月)'!K102</f>
        <v>0</v>
      </c>
    </row>
    <row r="103" spans="1:11" ht="19.5" customHeight="1">
      <c r="A103" s="20"/>
      <c r="B103" s="20"/>
      <c r="C103" s="21"/>
      <c r="D103" s="20" t="s">
        <v>83</v>
      </c>
      <c r="E103" s="20"/>
      <c r="F103" s="18">
        <f t="shared" si="27"/>
        <v>0</v>
      </c>
      <c r="G103" s="18">
        <f t="shared" si="27"/>
        <v>0</v>
      </c>
      <c r="H103" s="22">
        <v>0</v>
      </c>
      <c r="I103" s="22">
        <f>H103+'[2]鄉庫收支月報表(114年11月)'!I103</f>
        <v>0</v>
      </c>
      <c r="J103" s="22">
        <v>0</v>
      </c>
      <c r="K103" s="23">
        <f>J103+'[2]鄉庫收支月報表(114年11月)'!K103</f>
        <v>0</v>
      </c>
    </row>
    <row r="104" spans="1:11" ht="19.5" customHeight="1">
      <c r="A104" s="20"/>
      <c r="B104" s="20"/>
      <c r="C104" s="21"/>
      <c r="D104" s="20" t="s">
        <v>84</v>
      </c>
      <c r="E104" s="20"/>
      <c r="F104" s="18">
        <f t="shared" si="27"/>
        <v>0</v>
      </c>
      <c r="G104" s="18">
        <f t="shared" si="27"/>
        <v>0</v>
      </c>
      <c r="H104" s="22">
        <v>0</v>
      </c>
      <c r="I104" s="22">
        <f>H104+'[2]鄉庫收支月報表(114年11月)'!I104</f>
        <v>0</v>
      </c>
      <c r="J104" s="22">
        <v>0</v>
      </c>
      <c r="K104" s="23">
        <f>J104+'[2]鄉庫收支月報表(114年11月)'!K104</f>
        <v>0</v>
      </c>
    </row>
    <row r="105" spans="1:11" ht="19.5" customHeight="1">
      <c r="A105" s="20"/>
      <c r="B105" s="20"/>
      <c r="C105" s="21"/>
      <c r="D105" s="20" t="s">
        <v>85</v>
      </c>
      <c r="E105" s="20"/>
      <c r="F105" s="18">
        <f t="shared" si="27"/>
        <v>25264857</v>
      </c>
      <c r="G105" s="18">
        <f t="shared" si="27"/>
        <v>121482421</v>
      </c>
      <c r="H105" s="22">
        <v>24142465</v>
      </c>
      <c r="I105" s="22">
        <f>H105+'[2]鄉庫收支月報表(114年11月)'!I105</f>
        <v>82623234</v>
      </c>
      <c r="J105" s="22">
        <v>1122392</v>
      </c>
      <c r="K105" s="23">
        <f>J105+'[2]鄉庫收支月報表(114年11月)'!K105</f>
        <v>38859187</v>
      </c>
    </row>
    <row r="106" spans="1:11" ht="19.8" customHeight="1">
      <c r="A106" s="1208" t="s">
        <v>17</v>
      </c>
      <c r="B106" s="1208"/>
      <c r="C106" s="1208"/>
      <c r="D106" s="1208"/>
      <c r="E106" s="1209"/>
      <c r="F106" s="1222" t="s">
        <v>18</v>
      </c>
      <c r="G106" s="1223"/>
      <c r="H106" s="40" t="s">
        <v>19</v>
      </c>
      <c r="I106" s="41" t="s">
        <v>69</v>
      </c>
      <c r="J106" s="40" t="s">
        <v>21</v>
      </c>
      <c r="K106" s="42" t="s">
        <v>70</v>
      </c>
    </row>
    <row r="107" spans="1:11" ht="19.8" customHeight="1">
      <c r="A107" s="1210"/>
      <c r="B107" s="1210"/>
      <c r="C107" s="1210"/>
      <c r="D107" s="1210"/>
      <c r="E107" s="1211"/>
      <c r="F107" s="43" t="s">
        <v>23</v>
      </c>
      <c r="G107" s="43" t="s">
        <v>24</v>
      </c>
      <c r="H107" s="43" t="s">
        <v>23</v>
      </c>
      <c r="I107" s="43" t="s">
        <v>24</v>
      </c>
      <c r="J107" s="43" t="s">
        <v>23</v>
      </c>
      <c r="K107" s="39" t="s">
        <v>24</v>
      </c>
    </row>
    <row r="108" spans="1:11" ht="20.25" customHeight="1">
      <c r="A108" s="20"/>
      <c r="B108" s="20"/>
      <c r="C108" s="21" t="s">
        <v>86</v>
      </c>
      <c r="D108" s="20"/>
      <c r="E108" s="20"/>
      <c r="F108" s="18">
        <f t="shared" ref="F108:G108" si="29">SUM(F109:F113)</f>
        <v>0</v>
      </c>
      <c r="G108" s="18">
        <f t="shared" si="29"/>
        <v>0</v>
      </c>
      <c r="H108" s="18">
        <f>SUM(H109:H113)</f>
        <v>0</v>
      </c>
      <c r="I108" s="18">
        <f t="shared" ref="I108:K108" si="30">SUM(I109:I113)</f>
        <v>0</v>
      </c>
      <c r="J108" s="18">
        <f t="shared" si="30"/>
        <v>0</v>
      </c>
      <c r="K108" s="19">
        <f t="shared" si="30"/>
        <v>0</v>
      </c>
    </row>
    <row r="109" spans="1:11" ht="20.25" customHeight="1">
      <c r="A109" s="20"/>
      <c r="B109" s="20"/>
      <c r="C109" s="21"/>
      <c r="D109" s="20" t="s">
        <v>87</v>
      </c>
      <c r="E109" s="20"/>
      <c r="F109" s="18">
        <f>H109+J109</f>
        <v>0</v>
      </c>
      <c r="G109" s="18">
        <f>I109+K109</f>
        <v>0</v>
      </c>
      <c r="H109" s="22">
        <v>0</v>
      </c>
      <c r="I109" s="22">
        <f>H109+'[2]鄉庫收支月報表(114年11月)'!I109</f>
        <v>0</v>
      </c>
      <c r="J109" s="22">
        <v>0</v>
      </c>
      <c r="K109" s="23">
        <f>J109+'[2]鄉庫收支月報表(114年11月)'!K109</f>
        <v>0</v>
      </c>
    </row>
    <row r="110" spans="1:11" ht="20.25" customHeight="1">
      <c r="A110" s="20"/>
      <c r="B110" s="20"/>
      <c r="C110" s="21"/>
      <c r="D110" s="20" t="s">
        <v>88</v>
      </c>
      <c r="E110" s="20"/>
      <c r="F110" s="18">
        <f t="shared" ref="F110:G118" si="31">H110+J110</f>
        <v>0</v>
      </c>
      <c r="G110" s="18">
        <f t="shared" si="31"/>
        <v>0</v>
      </c>
      <c r="H110" s="22">
        <v>0</v>
      </c>
      <c r="I110" s="22">
        <f>H110+'[2]鄉庫收支月報表(114年11月)'!I110</f>
        <v>0</v>
      </c>
      <c r="J110" s="22">
        <v>0</v>
      </c>
      <c r="K110" s="23">
        <f>J110+'[2]鄉庫收支月報表(114年11月)'!K110</f>
        <v>0</v>
      </c>
    </row>
    <row r="111" spans="1:11" ht="20.25" customHeight="1">
      <c r="A111" s="20"/>
      <c r="B111" s="20"/>
      <c r="C111" s="21"/>
      <c r="D111" s="20" t="s">
        <v>89</v>
      </c>
      <c r="E111" s="20"/>
      <c r="F111" s="18">
        <f t="shared" si="31"/>
        <v>0</v>
      </c>
      <c r="G111" s="18">
        <f t="shared" si="31"/>
        <v>0</v>
      </c>
      <c r="H111" s="22">
        <v>0</v>
      </c>
      <c r="I111" s="22">
        <f>H111+'[2]鄉庫收支月報表(114年11月)'!I111</f>
        <v>0</v>
      </c>
      <c r="J111" s="22">
        <v>0</v>
      </c>
      <c r="K111" s="23">
        <f>J111+'[2]鄉庫收支月報表(114年11月)'!K111</f>
        <v>0</v>
      </c>
    </row>
    <row r="112" spans="1:11" ht="20.25" customHeight="1">
      <c r="A112" s="20"/>
      <c r="B112" s="20"/>
      <c r="C112" s="21"/>
      <c r="D112" s="20" t="s">
        <v>90</v>
      </c>
      <c r="E112" s="20"/>
      <c r="F112" s="18">
        <f t="shared" si="31"/>
        <v>0</v>
      </c>
      <c r="G112" s="18">
        <f t="shared" si="31"/>
        <v>0</v>
      </c>
      <c r="H112" s="22">
        <v>0</v>
      </c>
      <c r="I112" s="22">
        <f>H112+'[2]鄉庫收支月報表(114年11月)'!I112</f>
        <v>0</v>
      </c>
      <c r="J112" s="22">
        <v>0</v>
      </c>
      <c r="K112" s="23">
        <f>J112+'[2]鄉庫收支月報表(114年11月)'!K112</f>
        <v>0</v>
      </c>
    </row>
    <row r="113" spans="1:11" ht="20.25" customHeight="1">
      <c r="A113" s="20"/>
      <c r="B113" s="20"/>
      <c r="C113" s="21"/>
      <c r="D113" s="20" t="s">
        <v>91</v>
      </c>
      <c r="E113" s="20"/>
      <c r="F113" s="18">
        <f t="shared" si="31"/>
        <v>0</v>
      </c>
      <c r="G113" s="18">
        <f t="shared" si="31"/>
        <v>0</v>
      </c>
      <c r="H113" s="22">
        <v>0</v>
      </c>
      <c r="I113" s="22">
        <f>H113+'[2]鄉庫收支月報表(114年11月)'!I113</f>
        <v>0</v>
      </c>
      <c r="J113" s="22">
        <v>0</v>
      </c>
      <c r="K113" s="23">
        <f>J113+'[2]鄉庫收支月報表(114年11月)'!K113</f>
        <v>0</v>
      </c>
    </row>
    <row r="114" spans="1:11" ht="20.25" customHeight="1">
      <c r="A114" s="20"/>
      <c r="B114" s="20"/>
      <c r="C114" s="20" t="s">
        <v>92</v>
      </c>
      <c r="D114" s="20"/>
      <c r="E114" s="20"/>
      <c r="F114" s="18">
        <f t="shared" si="31"/>
        <v>0</v>
      </c>
      <c r="G114" s="18">
        <f t="shared" si="31"/>
        <v>371728</v>
      </c>
      <c r="H114" s="18">
        <f>SUM(H115:H116)</f>
        <v>0</v>
      </c>
      <c r="I114" s="18">
        <f t="shared" ref="I114:K114" si="32">SUM(I115:I116)</f>
        <v>371728</v>
      </c>
      <c r="J114" s="18">
        <f t="shared" si="32"/>
        <v>0</v>
      </c>
      <c r="K114" s="19">
        <f t="shared" si="32"/>
        <v>0</v>
      </c>
    </row>
    <row r="115" spans="1:11" ht="20.25" customHeight="1">
      <c r="A115" s="20"/>
      <c r="B115" s="20"/>
      <c r="C115" s="20"/>
      <c r="D115" s="20" t="s">
        <v>93</v>
      </c>
      <c r="E115" s="20"/>
      <c r="F115" s="18">
        <f t="shared" si="31"/>
        <v>0</v>
      </c>
      <c r="G115" s="18">
        <f t="shared" si="31"/>
        <v>0</v>
      </c>
      <c r="H115" s="22">
        <v>0</v>
      </c>
      <c r="I115" s="22">
        <f>H115+'[2]鄉庫收支月報表(114年11月)'!I115</f>
        <v>0</v>
      </c>
      <c r="J115" s="22">
        <v>0</v>
      </c>
      <c r="K115" s="23">
        <f>J115+'[2]鄉庫收支月報表(114年11月)'!K115</f>
        <v>0</v>
      </c>
    </row>
    <row r="116" spans="1:11" ht="20.25" customHeight="1">
      <c r="A116" s="20"/>
      <c r="B116" s="20"/>
      <c r="C116" s="20"/>
      <c r="D116" s="20" t="s">
        <v>94</v>
      </c>
      <c r="E116" s="20"/>
      <c r="F116" s="18">
        <f t="shared" si="31"/>
        <v>0</v>
      </c>
      <c r="G116" s="18">
        <f t="shared" si="31"/>
        <v>371728</v>
      </c>
      <c r="H116" s="22">
        <v>0</v>
      </c>
      <c r="I116" s="22">
        <f>H116+'[2]鄉庫收支月報表(114年11月)'!I116</f>
        <v>371728</v>
      </c>
      <c r="J116" s="22">
        <v>0</v>
      </c>
      <c r="K116" s="23">
        <f>J116+'[2]鄉庫收支月報表(114年11月)'!K116</f>
        <v>0</v>
      </c>
    </row>
    <row r="117" spans="1:11" ht="20.25" customHeight="1">
      <c r="A117" s="20"/>
      <c r="B117" s="20"/>
      <c r="C117" s="20" t="s">
        <v>104</v>
      </c>
      <c r="D117" s="20"/>
      <c r="E117" s="20"/>
      <c r="F117" s="18">
        <f t="shared" si="31"/>
        <v>0</v>
      </c>
      <c r="G117" s="18">
        <f t="shared" si="31"/>
        <v>1727000</v>
      </c>
      <c r="H117" s="22">
        <v>0</v>
      </c>
      <c r="I117" s="22">
        <f>H117+'[2]鄉庫收支月報表(114年11月)'!I117</f>
        <v>1727000</v>
      </c>
      <c r="J117" s="22">
        <v>0</v>
      </c>
      <c r="K117" s="23">
        <f>J117+'[2]鄉庫收支月報表(114年11月)'!K117</f>
        <v>0</v>
      </c>
    </row>
    <row r="118" spans="1:11" ht="20.25" customHeight="1">
      <c r="A118" s="20"/>
      <c r="B118" s="25" t="s">
        <v>58</v>
      </c>
      <c r="C118" s="20"/>
      <c r="D118" s="20"/>
      <c r="E118" s="20"/>
      <c r="F118" s="18">
        <f t="shared" si="31"/>
        <v>49823751</v>
      </c>
      <c r="G118" s="18">
        <f t="shared" si="31"/>
        <v>266291052</v>
      </c>
      <c r="H118" s="18">
        <f>H56+H91</f>
        <v>48690283</v>
      </c>
      <c r="I118" s="18">
        <f t="shared" ref="I118:K118" si="33">I56+I91</f>
        <v>224010065</v>
      </c>
      <c r="J118" s="18">
        <f t="shared" si="33"/>
        <v>1133468</v>
      </c>
      <c r="K118" s="19">
        <f t="shared" si="33"/>
        <v>42280987</v>
      </c>
    </row>
    <row r="119" spans="1:11" ht="20.25" customHeight="1">
      <c r="A119" s="20"/>
      <c r="B119" s="20" t="s">
        <v>105</v>
      </c>
      <c r="C119" s="20"/>
      <c r="D119" s="20"/>
      <c r="E119" s="20"/>
      <c r="F119" s="46">
        <v>0</v>
      </c>
      <c r="G119" s="22">
        <f>F119+'[2]鄉庫收支月報表(114年11月)'!G119</f>
        <v>0</v>
      </c>
      <c r="H119" s="27"/>
      <c r="I119" s="28"/>
      <c r="J119" s="28"/>
      <c r="K119" s="29"/>
    </row>
    <row r="120" spans="1:11" ht="20.25" customHeight="1">
      <c r="A120" s="20"/>
      <c r="B120" s="20" t="s">
        <v>106</v>
      </c>
      <c r="C120" s="20"/>
      <c r="D120" s="20"/>
      <c r="E120" s="20"/>
      <c r="F120" s="46">
        <v>-5680401</v>
      </c>
      <c r="G120" s="22">
        <f>F120+'[2]鄉庫收支月報表(114年11月)'!G120</f>
        <v>-250000</v>
      </c>
      <c r="H120" s="30"/>
      <c r="I120" s="31"/>
      <c r="J120" s="31"/>
      <c r="K120" s="32"/>
    </row>
    <row r="121" spans="1:11" ht="20.25" customHeight="1">
      <c r="A121" s="20"/>
      <c r="B121" s="20" t="s">
        <v>107</v>
      </c>
      <c r="C121" s="20"/>
      <c r="D121" s="20"/>
      <c r="E121" s="20"/>
      <c r="F121" s="46">
        <v>0</v>
      </c>
      <c r="G121" s="22">
        <f>F121+'[2]鄉庫收支月報表(114年11月)'!G121</f>
        <v>0</v>
      </c>
      <c r="H121" s="30"/>
      <c r="I121" s="31"/>
      <c r="J121" s="31"/>
      <c r="K121" s="32"/>
    </row>
    <row r="122" spans="1:11" ht="20.25" customHeight="1">
      <c r="A122" s="20"/>
      <c r="B122" s="20" t="s">
        <v>108</v>
      </c>
      <c r="C122" s="20"/>
      <c r="D122" s="20"/>
      <c r="E122" s="20"/>
      <c r="F122" s="46">
        <v>0</v>
      </c>
      <c r="G122" s="22">
        <f>F122+'[2]鄉庫收支月報表(114年11月)'!G122</f>
        <v>89902</v>
      </c>
      <c r="H122" s="30"/>
      <c r="I122" s="31"/>
      <c r="J122" s="31"/>
      <c r="K122" s="32"/>
    </row>
    <row r="123" spans="1:11" ht="20.25" customHeight="1">
      <c r="A123" s="1"/>
      <c r="B123" s="20" t="s">
        <v>104</v>
      </c>
      <c r="C123" s="1"/>
      <c r="D123" s="1"/>
      <c r="E123" s="1"/>
      <c r="F123" s="46">
        <v>0</v>
      </c>
      <c r="G123" s="22">
        <f>F123+'[2]鄉庫收支月報表(114年11月)'!G123</f>
        <v>0</v>
      </c>
      <c r="H123" s="30"/>
      <c r="I123" s="31"/>
      <c r="J123" s="31"/>
      <c r="K123" s="32"/>
    </row>
    <row r="124" spans="1:11" ht="20.25" customHeight="1">
      <c r="A124" s="20"/>
      <c r="B124" s="20" t="s">
        <v>109</v>
      </c>
      <c r="C124" s="20"/>
      <c r="D124" s="20"/>
      <c r="E124" s="20"/>
      <c r="F124" s="46">
        <v>0</v>
      </c>
      <c r="G124" s="22">
        <f>F124+'[2]鄉庫收支月報表(114年11月)'!G124</f>
        <v>0</v>
      </c>
      <c r="H124" s="30"/>
      <c r="I124" s="31"/>
      <c r="J124" s="31"/>
      <c r="K124" s="32"/>
    </row>
    <row r="125" spans="1:11" ht="20.25" customHeight="1">
      <c r="A125" s="20" t="s">
        <v>110</v>
      </c>
      <c r="B125" s="20"/>
      <c r="C125" s="20"/>
      <c r="D125" s="20"/>
      <c r="E125" s="20"/>
      <c r="F125" s="46">
        <v>0</v>
      </c>
      <c r="G125" s="22">
        <f>F125+'[2]鄉庫收支月報表(114年11月)'!G125</f>
        <v>0</v>
      </c>
      <c r="H125" s="30"/>
      <c r="I125" s="31"/>
      <c r="J125" s="31"/>
      <c r="K125" s="32"/>
    </row>
    <row r="126" spans="1:11" ht="20.25" customHeight="1">
      <c r="A126" s="20"/>
      <c r="B126" s="20" t="s">
        <v>111</v>
      </c>
      <c r="C126" s="20"/>
      <c r="D126" s="20"/>
      <c r="E126" s="20"/>
      <c r="F126" s="46">
        <v>0</v>
      </c>
      <c r="G126" s="22">
        <f>F126+'[2]鄉庫收支月報表(114年11月)'!G126</f>
        <v>0</v>
      </c>
      <c r="H126" s="30"/>
      <c r="I126" s="31"/>
      <c r="J126" s="31"/>
      <c r="K126" s="32"/>
    </row>
    <row r="127" spans="1:11" ht="20.25" customHeight="1">
      <c r="A127" s="25" t="s">
        <v>112</v>
      </c>
      <c r="B127" s="20"/>
      <c r="C127" s="20"/>
      <c r="D127" s="20"/>
      <c r="E127" s="47"/>
      <c r="F127" s="18">
        <f>F118+F120+F122</f>
        <v>44143350</v>
      </c>
      <c r="G127" s="22"/>
      <c r="H127" s="30"/>
      <c r="I127" s="31"/>
      <c r="J127" s="31"/>
      <c r="K127" s="32"/>
    </row>
    <row r="128" spans="1:11" ht="20.25" customHeight="1">
      <c r="A128" s="20" t="s">
        <v>113</v>
      </c>
      <c r="B128" s="20"/>
      <c r="C128" s="20"/>
      <c r="D128" s="20"/>
      <c r="E128" s="48"/>
      <c r="F128" s="18">
        <f>F53-F127</f>
        <v>478173278</v>
      </c>
      <c r="G128" s="22"/>
      <c r="H128" s="30"/>
      <c r="I128" s="31"/>
      <c r="J128" s="31"/>
      <c r="K128" s="32"/>
    </row>
    <row r="129" spans="1:11" ht="20.25" customHeight="1">
      <c r="A129" s="20" t="s">
        <v>114</v>
      </c>
      <c r="B129" s="20"/>
      <c r="C129" s="20"/>
      <c r="D129" s="20"/>
      <c r="E129" s="20"/>
      <c r="F129" s="18">
        <f>SUM(F127:F128)</f>
        <v>522316628</v>
      </c>
      <c r="G129" s="22"/>
      <c r="H129" s="30"/>
      <c r="I129" s="31"/>
      <c r="J129" s="31"/>
      <c r="K129" s="32"/>
    </row>
    <row r="130" spans="1:11" ht="20.25" customHeight="1">
      <c r="A130" s="20" t="s">
        <v>115</v>
      </c>
      <c r="B130" s="20"/>
      <c r="C130" s="20"/>
      <c r="D130" s="20"/>
      <c r="E130" s="20"/>
      <c r="F130" s="22">
        <v>0</v>
      </c>
      <c r="G130" s="22"/>
      <c r="H130" s="49"/>
      <c r="I130" s="31"/>
      <c r="J130" s="31"/>
      <c r="K130" s="32"/>
    </row>
    <row r="131" spans="1:11" ht="20.25" customHeight="1">
      <c r="A131" s="25" t="s">
        <v>116</v>
      </c>
      <c r="B131" s="20"/>
      <c r="C131" s="20"/>
      <c r="D131" s="20"/>
      <c r="E131" s="20"/>
      <c r="F131" s="18">
        <f>F53-F127+F130</f>
        <v>478173278</v>
      </c>
      <c r="G131" s="22"/>
      <c r="H131" s="50"/>
      <c r="I131" s="37"/>
      <c r="J131" s="37"/>
      <c r="K131" s="38"/>
    </row>
    <row r="132" spans="1:11" ht="23.25" customHeight="1">
      <c r="A132" s="1" t="s">
        <v>117</v>
      </c>
      <c r="B132" s="1"/>
      <c r="C132" s="1"/>
      <c r="D132" s="1"/>
      <c r="E132" s="1" t="s">
        <v>118</v>
      </c>
      <c r="F132" s="1217" t="s">
        <v>119</v>
      </c>
      <c r="G132" s="1218"/>
      <c r="H132" s="2" t="s">
        <v>120</v>
      </c>
      <c r="I132" s="2"/>
      <c r="J132" s="1219" t="s">
        <v>682</v>
      </c>
      <c r="K132" s="1219"/>
    </row>
    <row r="133" spans="1:11" ht="17.399999999999999">
      <c r="A133" s="1"/>
      <c r="B133" s="1"/>
      <c r="C133" s="1"/>
      <c r="D133" s="1"/>
      <c r="E133" s="1"/>
      <c r="F133" s="1220" t="s">
        <v>121</v>
      </c>
      <c r="G133" s="1221"/>
      <c r="H133" s="2"/>
      <c r="I133" s="2"/>
      <c r="J133" s="2"/>
      <c r="K133" s="2"/>
    </row>
    <row r="134" spans="1:11" ht="17.399999999999999">
      <c r="A134" s="1" t="s">
        <v>122</v>
      </c>
    </row>
    <row r="135" spans="1:11" ht="17.399999999999999">
      <c r="A135" s="1" t="s">
        <v>123</v>
      </c>
    </row>
  </sheetData>
  <mergeCells count="16">
    <mergeCell ref="A29:E30"/>
    <mergeCell ref="F29:G29"/>
    <mergeCell ref="A1:D1"/>
    <mergeCell ref="A2:D2"/>
    <mergeCell ref="A3:K3"/>
    <mergeCell ref="A5:E6"/>
    <mergeCell ref="F5:G5"/>
    <mergeCell ref="F132:G132"/>
    <mergeCell ref="J132:K132"/>
    <mergeCell ref="F133:G133"/>
    <mergeCell ref="A54:E55"/>
    <mergeCell ref="F54:G54"/>
    <mergeCell ref="A80:E81"/>
    <mergeCell ref="F80:G80"/>
    <mergeCell ref="A106:E107"/>
    <mergeCell ref="F106:G106"/>
  </mergeCells>
  <phoneticPr fontId="8" type="noConversion"/>
  <hyperlinks>
    <hyperlink ref="L1" location="預告統計資料發布時間表!D12" display="回發布時間表" xr:uid="{7ADB06CA-B321-44E7-AB58-31A90FD8FD56}"/>
  </hyperlinks>
  <printOptions verticalCentered="1"/>
  <pageMargins left="0.62992125984251968" right="0.43307086614173229" top="0.39370078740157483" bottom="0.32" header="0.38" footer="0.31"/>
  <pageSetup paperSize="9" scale="80" orientation="landscape" r:id="rId1"/>
  <headerFooter alignWithMargins="0"/>
  <rowBreaks count="4" manualBreakCount="4">
    <brk id="28" max="16383" man="1"/>
    <brk id="53" max="16383" man="1"/>
    <brk id="79" max="16383" man="1"/>
    <brk id="105" max="16383" man="1"/>
  </rowBreaks>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A9BF5D-42E8-49FA-B04C-4B5C4255F72F}">
  <sheetPr>
    <tabColor rgb="FFFF0000"/>
  </sheetPr>
  <dimension ref="A1:AMK40"/>
  <sheetViews>
    <sheetView zoomScale="70" zoomScaleNormal="70" workbookViewId="0"/>
  </sheetViews>
  <sheetFormatPr defaultColWidth="11.5546875" defaultRowHeight="16.2"/>
  <cols>
    <col min="1" max="1" width="26" style="507" customWidth="1"/>
    <col min="2" max="2" width="21.109375" style="507" customWidth="1"/>
    <col min="3" max="3" width="26.21875" style="507" customWidth="1"/>
    <col min="4" max="4" width="24.5546875" style="507" customWidth="1"/>
    <col min="5" max="5" width="25.77734375" style="507" customWidth="1"/>
    <col min="6" max="6" width="24" style="507" customWidth="1"/>
    <col min="7" max="7" width="23.33203125" style="507" customWidth="1"/>
    <col min="8" max="8" width="29.33203125" style="507" customWidth="1"/>
    <col min="9" max="9" width="2.21875" style="507" hidden="1" customWidth="1"/>
    <col min="10" max="10" width="17.77734375" style="507" customWidth="1"/>
    <col min="11" max="11" width="15.5546875" style="507" customWidth="1"/>
    <col min="12" max="1023" width="22.88671875" style="507" customWidth="1"/>
    <col min="1024" max="1025" width="14.44140625" style="507" customWidth="1"/>
    <col min="1026" max="16384" width="11.5546875" style="509"/>
  </cols>
  <sheetData>
    <row r="1" spans="1:10" ht="16.5" customHeight="1">
      <c r="A1" s="506" t="s">
        <v>124</v>
      </c>
      <c r="G1" s="549" t="s">
        <v>344</v>
      </c>
      <c r="H1" s="550" t="s">
        <v>775</v>
      </c>
      <c r="I1" s="551"/>
      <c r="J1" s="119" t="s">
        <v>9</v>
      </c>
    </row>
    <row r="2" spans="1:10" ht="18" customHeight="1" thickBot="1">
      <c r="A2" s="532" t="s">
        <v>756</v>
      </c>
      <c r="B2" s="511" t="s">
        <v>757</v>
      </c>
      <c r="C2" s="512"/>
      <c r="D2" s="512"/>
      <c r="E2" s="512"/>
      <c r="F2" s="512"/>
      <c r="G2" s="552" t="s">
        <v>758</v>
      </c>
      <c r="H2" s="553" t="s">
        <v>788</v>
      </c>
      <c r="I2" s="554"/>
    </row>
    <row r="4" spans="1:10" ht="18.75" customHeight="1">
      <c r="A4" s="1665" t="s">
        <v>789</v>
      </c>
      <c r="B4" s="1665"/>
      <c r="C4" s="1665"/>
      <c r="D4" s="1665"/>
      <c r="E4" s="1665"/>
      <c r="F4" s="1665"/>
      <c r="G4" s="1665"/>
      <c r="H4" s="1665"/>
      <c r="I4" s="1665"/>
    </row>
    <row r="5" spans="1:10">
      <c r="H5" s="507" t="s">
        <v>790</v>
      </c>
    </row>
    <row r="6" spans="1:10" ht="17.25" customHeight="1" thickBot="1">
      <c r="A6" s="512"/>
      <c r="B6" s="1550" t="s">
        <v>827</v>
      </c>
      <c r="C6" s="1550"/>
      <c r="D6" s="1550"/>
      <c r="E6" s="1550"/>
      <c r="F6" s="1550"/>
      <c r="G6" s="1550"/>
      <c r="H6" s="541" t="s">
        <v>791</v>
      </c>
      <c r="I6" s="511"/>
    </row>
    <row r="7" spans="1:10" ht="24" customHeight="1">
      <c r="A7" s="514" t="s">
        <v>762</v>
      </c>
      <c r="B7" s="515" t="s">
        <v>763</v>
      </c>
      <c r="C7" s="1551" t="s">
        <v>792</v>
      </c>
      <c r="D7" s="1551"/>
      <c r="E7" s="1558" t="s">
        <v>764</v>
      </c>
      <c r="F7" s="1558"/>
      <c r="G7" s="1558"/>
      <c r="H7" s="1558"/>
      <c r="I7" s="555"/>
    </row>
    <row r="8" spans="1:10" ht="29.25" customHeight="1" thickBot="1">
      <c r="A8" s="556"/>
      <c r="B8" s="516" t="s">
        <v>766</v>
      </c>
      <c r="C8" s="533" t="s">
        <v>793</v>
      </c>
      <c r="D8" s="517" t="s">
        <v>794</v>
      </c>
      <c r="E8" s="557" t="s">
        <v>435</v>
      </c>
      <c r="F8" s="557" t="s">
        <v>768</v>
      </c>
      <c r="G8" s="557" t="s">
        <v>795</v>
      </c>
      <c r="H8" s="558" t="s">
        <v>770</v>
      </c>
    </row>
    <row r="9" spans="1:10" ht="21" customHeight="1">
      <c r="A9" s="518" t="s">
        <v>774</v>
      </c>
      <c r="B9" s="519" t="s">
        <v>705</v>
      </c>
      <c r="C9" s="636">
        <v>0</v>
      </c>
      <c r="D9" s="638">
        <v>0</v>
      </c>
      <c r="E9" s="640">
        <f>SUM(F9:H9)</f>
        <v>0</v>
      </c>
      <c r="F9" s="640">
        <v>0</v>
      </c>
      <c r="G9" s="640">
        <v>0</v>
      </c>
      <c r="H9" s="640">
        <v>0</v>
      </c>
    </row>
    <row r="10" spans="1:10" ht="46.5" customHeight="1">
      <c r="A10" s="518"/>
      <c r="B10" s="559"/>
      <c r="C10" s="521"/>
      <c r="D10" s="522"/>
      <c r="E10" s="536"/>
      <c r="F10" s="536"/>
      <c r="G10" s="536"/>
      <c r="H10" s="536"/>
    </row>
    <row r="11" spans="1:10" ht="15" customHeight="1">
      <c r="A11" s="523"/>
      <c r="B11" s="519"/>
      <c r="C11" s="524"/>
      <c r="E11" s="537"/>
      <c r="F11" s="537"/>
      <c r="G11" s="537"/>
      <c r="H11" s="560"/>
    </row>
    <row r="12" spans="1:10" ht="48" customHeight="1">
      <c r="A12" s="518"/>
      <c r="B12" s="561"/>
      <c r="C12" s="527"/>
      <c r="D12" s="528"/>
      <c r="E12" s="537"/>
      <c r="F12" s="537"/>
      <c r="G12" s="537"/>
      <c r="H12" s="560"/>
    </row>
    <row r="13" spans="1:10" ht="18" customHeight="1">
      <c r="A13" s="518"/>
      <c r="B13" s="561"/>
      <c r="C13" s="527"/>
      <c r="D13" s="528"/>
      <c r="E13" s="537"/>
      <c r="F13" s="537"/>
      <c r="G13" s="537"/>
      <c r="H13" s="560"/>
    </row>
    <row r="14" spans="1:10" ht="28.5" customHeight="1">
      <c r="A14" s="518"/>
      <c r="B14" s="561"/>
      <c r="C14" s="527"/>
      <c r="D14" s="528"/>
      <c r="E14" s="537"/>
      <c r="F14" s="537"/>
      <c r="G14" s="537"/>
      <c r="H14" s="560"/>
    </row>
    <row r="15" spans="1:10" ht="18" customHeight="1">
      <c r="A15" s="518"/>
      <c r="B15" s="561"/>
      <c r="C15" s="527"/>
      <c r="D15" s="528"/>
      <c r="E15" s="537"/>
      <c r="F15" s="537"/>
      <c r="G15" s="537"/>
      <c r="H15" s="560"/>
    </row>
    <row r="16" spans="1:10" ht="18" customHeight="1">
      <c r="A16" s="518"/>
      <c r="B16" s="561"/>
      <c r="C16" s="527"/>
      <c r="D16" s="528"/>
      <c r="E16" s="537"/>
      <c r="F16" s="537"/>
      <c r="G16" s="537"/>
      <c r="H16" s="560"/>
    </row>
    <row r="17" spans="1:8" ht="9" customHeight="1">
      <c r="A17" s="523"/>
      <c r="B17" s="561"/>
      <c r="C17" s="527"/>
      <c r="D17" s="528"/>
      <c r="E17" s="537"/>
      <c r="F17" s="537"/>
      <c r="G17" s="537"/>
      <c r="H17" s="560"/>
    </row>
    <row r="18" spans="1:8" ht="18" customHeight="1">
      <c r="A18" s="518"/>
      <c r="B18" s="561"/>
      <c r="C18" s="527"/>
      <c r="D18" s="528"/>
      <c r="E18" s="537"/>
      <c r="F18" s="537"/>
      <c r="G18" s="537"/>
      <c r="H18" s="560"/>
    </row>
    <row r="19" spans="1:8" ht="27" customHeight="1">
      <c r="A19" s="518"/>
      <c r="B19" s="561"/>
      <c r="C19" s="527"/>
      <c r="D19" s="528"/>
      <c r="E19" s="537"/>
      <c r="F19" s="537"/>
      <c r="G19" s="537"/>
      <c r="H19" s="560"/>
    </row>
    <row r="20" spans="1:8" ht="18" customHeight="1">
      <c r="A20" s="518"/>
      <c r="B20" s="561"/>
      <c r="C20" s="527"/>
      <c r="D20" s="528"/>
      <c r="E20" s="537"/>
      <c r="F20" s="537"/>
      <c r="G20" s="537"/>
      <c r="H20" s="560"/>
    </row>
    <row r="21" spans="1:8" ht="18" customHeight="1">
      <c r="A21" s="518"/>
      <c r="B21" s="561"/>
      <c r="C21" s="527"/>
      <c r="D21" s="528"/>
      <c r="E21" s="537"/>
      <c r="F21" s="537"/>
      <c r="G21" s="537"/>
      <c r="H21" s="560"/>
    </row>
    <row r="22" spans="1:8" ht="18" customHeight="1">
      <c r="A22" s="518"/>
      <c r="B22" s="561"/>
      <c r="C22" s="527"/>
      <c r="D22" s="528"/>
      <c r="E22" s="537"/>
      <c r="F22" s="537"/>
      <c r="G22" s="537"/>
      <c r="H22" s="560"/>
    </row>
    <row r="23" spans="1:8" ht="9" customHeight="1">
      <c r="A23" s="523"/>
      <c r="B23" s="561"/>
      <c r="C23" s="527"/>
      <c r="D23" s="528"/>
      <c r="E23" s="537"/>
      <c r="F23" s="537"/>
      <c r="G23" s="537"/>
      <c r="H23" s="560"/>
    </row>
    <row r="24" spans="1:8" ht="18" customHeight="1">
      <c r="A24" s="518"/>
      <c r="B24" s="561"/>
      <c r="C24" s="527"/>
      <c r="D24" s="528"/>
      <c r="E24" s="537"/>
      <c r="F24" s="537"/>
      <c r="G24" s="537"/>
      <c r="H24" s="560"/>
    </row>
    <row r="25" spans="1:8" ht="18" customHeight="1">
      <c r="A25" s="518"/>
      <c r="B25" s="561"/>
      <c r="C25" s="527"/>
      <c r="D25" s="528"/>
      <c r="E25" s="537"/>
      <c r="F25" s="537"/>
      <c r="G25" s="537"/>
      <c r="H25" s="560"/>
    </row>
    <row r="26" spans="1:8" ht="18" customHeight="1">
      <c r="A26" s="518"/>
      <c r="B26" s="561"/>
      <c r="C26" s="527"/>
      <c r="D26" s="528"/>
      <c r="E26" s="537"/>
      <c r="F26" s="537"/>
      <c r="G26" s="537"/>
      <c r="H26" s="560"/>
    </row>
    <row r="27" spans="1:8" ht="25.5" customHeight="1">
      <c r="A27" s="518"/>
      <c r="B27" s="561"/>
      <c r="C27" s="527"/>
      <c r="D27" s="528"/>
      <c r="E27" s="537"/>
      <c r="F27" s="537"/>
      <c r="G27" s="537"/>
      <c r="H27" s="560"/>
    </row>
    <row r="28" spans="1:8" ht="18" customHeight="1">
      <c r="A28" s="518"/>
      <c r="B28" s="561"/>
      <c r="C28" s="527"/>
      <c r="D28" s="528"/>
      <c r="E28" s="537"/>
      <c r="F28" s="537"/>
      <c r="G28" s="537"/>
      <c r="H28" s="560"/>
    </row>
    <row r="29" spans="1:8" ht="9" customHeight="1">
      <c r="A29" s="523"/>
      <c r="B29" s="561"/>
      <c r="C29" s="527"/>
      <c r="D29" s="528"/>
      <c r="E29" s="537"/>
      <c r="F29" s="537"/>
      <c r="G29" s="537"/>
      <c r="H29" s="560"/>
    </row>
    <row r="30" spans="1:8" ht="18" customHeight="1">
      <c r="A30" s="518"/>
      <c r="B30" s="561"/>
      <c r="C30" s="527"/>
      <c r="D30" s="528"/>
      <c r="E30" s="537"/>
      <c r="F30" s="537"/>
      <c r="G30" s="537"/>
      <c r="H30" s="560"/>
    </row>
    <row r="31" spans="1:8" ht="18" customHeight="1">
      <c r="A31" s="518"/>
      <c r="B31" s="561"/>
      <c r="C31" s="527"/>
      <c r="D31" s="528"/>
      <c r="E31" s="537"/>
      <c r="F31" s="537"/>
      <c r="G31" s="537"/>
      <c r="H31" s="560"/>
    </row>
    <row r="32" spans="1:8" ht="18" customHeight="1">
      <c r="A32" s="518"/>
      <c r="B32" s="561"/>
      <c r="C32" s="527"/>
      <c r="D32" s="528"/>
      <c r="E32" s="537"/>
      <c r="F32" s="537"/>
      <c r="G32" s="537"/>
      <c r="H32" s="560"/>
    </row>
    <row r="33" spans="1:11" ht="18" customHeight="1">
      <c r="A33" s="518"/>
      <c r="B33" s="561"/>
      <c r="C33" s="527"/>
      <c r="D33" s="528"/>
      <c r="E33" s="537"/>
      <c r="F33" s="537"/>
      <c r="G33" s="537"/>
      <c r="H33" s="560"/>
    </row>
    <row r="34" spans="1:11" ht="18" customHeight="1">
      <c r="A34" s="518"/>
      <c r="B34" s="561"/>
      <c r="C34" s="527"/>
      <c r="D34" s="528"/>
      <c r="E34" s="537"/>
      <c r="F34" s="537"/>
      <c r="G34" s="537"/>
      <c r="H34" s="560"/>
    </row>
    <row r="35" spans="1:11" ht="8.25" customHeight="1" thickBot="1">
      <c r="A35" s="538"/>
      <c r="B35" s="539"/>
      <c r="C35" s="540"/>
      <c r="D35" s="511"/>
      <c r="E35" s="512"/>
      <c r="F35" s="512"/>
      <c r="G35" s="512"/>
      <c r="H35" s="512"/>
      <c r="I35" s="512"/>
    </row>
    <row r="36" spans="1:11" ht="24.75" customHeight="1">
      <c r="A36" s="562" t="s">
        <v>413</v>
      </c>
      <c r="B36" s="563"/>
      <c r="C36" s="563" t="s">
        <v>311</v>
      </c>
      <c r="D36" s="563"/>
      <c r="E36" s="562" t="s">
        <v>385</v>
      </c>
      <c r="F36" s="564"/>
      <c r="G36" s="565" t="s">
        <v>796</v>
      </c>
      <c r="I36" s="566"/>
    </row>
    <row r="37" spans="1:11" ht="21" customHeight="1">
      <c r="A37" s="567"/>
      <c r="B37" s="567"/>
      <c r="C37" s="562"/>
      <c r="D37" s="563"/>
      <c r="E37" s="562" t="s">
        <v>314</v>
      </c>
      <c r="F37" s="568"/>
      <c r="G37" s="568"/>
      <c r="H37" s="569"/>
      <c r="I37" s="566"/>
    </row>
    <row r="38" spans="1:11" ht="15.9" customHeight="1">
      <c r="A38" s="570"/>
      <c r="B38" s="570"/>
      <c r="C38" s="570"/>
      <c r="D38" s="570"/>
      <c r="E38" s="571"/>
      <c r="F38" s="571"/>
      <c r="G38" s="1666" t="s">
        <v>828</v>
      </c>
      <c r="H38" s="1666"/>
      <c r="I38" s="566"/>
    </row>
    <row r="39" spans="1:11" ht="15.9" customHeight="1">
      <c r="A39" s="572" t="s">
        <v>797</v>
      </c>
      <c r="B39" s="572"/>
      <c r="C39" s="570"/>
      <c r="D39" s="570"/>
      <c r="E39" s="571"/>
      <c r="F39" s="571"/>
      <c r="G39" s="572"/>
      <c r="H39" s="573"/>
      <c r="I39" s="566"/>
    </row>
    <row r="40" spans="1:11" ht="15.9" customHeight="1">
      <c r="A40" s="572" t="s">
        <v>787</v>
      </c>
      <c r="B40" s="570"/>
      <c r="C40" s="570"/>
      <c r="D40" s="570"/>
      <c r="E40" s="570"/>
      <c r="F40" s="570"/>
      <c r="G40" s="570"/>
      <c r="H40" s="574"/>
      <c r="I40" s="548"/>
      <c r="J40" s="548"/>
      <c r="K40" s="548"/>
    </row>
  </sheetData>
  <mergeCells count="5">
    <mergeCell ref="A4:I4"/>
    <mergeCell ref="B6:G6"/>
    <mergeCell ref="C7:D7"/>
    <mergeCell ref="E7:H7"/>
    <mergeCell ref="G38:H38"/>
  </mergeCells>
  <phoneticPr fontId="8" type="noConversion"/>
  <hyperlinks>
    <hyperlink ref="J1" location="預告統計資料發布時間表!A1" display="回發布時間表" xr:uid="{2F1CDB8F-3954-45ED-98F9-825E0BCA4F6F}"/>
  </hyperlinks>
  <pageMargins left="0.43307086614173229" right="0.19685039370078741" top="0.47244094488188981" bottom="0.31496062992125984" header="0.47244094488188981" footer="0.31496062992125984"/>
  <pageSetup paperSize="77" scale="73" firstPageNumber="0" orientation="landscape" horizontalDpi="300" verticalDpi="300" r:id="rId1"/>
  <drawing r:id="rId2"/>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E4D2CF-5113-424B-A706-2828393E93CE}">
  <sheetPr>
    <pageSetUpPr fitToPage="1"/>
  </sheetPr>
  <dimension ref="A1:AB28"/>
  <sheetViews>
    <sheetView zoomScale="85" zoomScaleNormal="70" zoomScaleSheetLayoutView="85" workbookViewId="0">
      <selection activeCell="AB1" sqref="AB1"/>
    </sheetView>
  </sheetViews>
  <sheetFormatPr defaultColWidth="9" defaultRowHeight="16.2"/>
  <cols>
    <col min="1" max="1" width="15.21875" style="264" customWidth="1"/>
    <col min="2" max="14" width="6.33203125" style="264" customWidth="1"/>
    <col min="15" max="15" width="8" style="264" customWidth="1"/>
    <col min="16" max="16" width="5.44140625" style="264" customWidth="1"/>
    <col min="17" max="17" width="8.33203125" style="264" customWidth="1"/>
    <col min="18" max="18" width="5.77734375" style="264" customWidth="1"/>
    <col min="19" max="19" width="7.88671875" style="264" customWidth="1"/>
    <col min="20" max="20" width="5" style="264" customWidth="1"/>
    <col min="21" max="21" width="6.6640625" style="264" customWidth="1"/>
    <col min="22" max="22" width="5.6640625" style="264" customWidth="1"/>
    <col min="23" max="23" width="7.88671875" style="264" customWidth="1"/>
    <col min="24" max="24" width="5.77734375" style="264" customWidth="1"/>
    <col min="25" max="25" width="6.6640625" style="264" customWidth="1"/>
    <col min="26" max="26" width="5.77734375" style="264" customWidth="1"/>
    <col min="27" max="27" width="9.109375" style="264" customWidth="1"/>
    <col min="28" max="256" width="9" style="264"/>
    <col min="257" max="257" width="15.21875" style="264" customWidth="1"/>
    <col min="258" max="270" width="6.33203125" style="264" customWidth="1"/>
    <col min="271" max="271" width="8" style="264" customWidth="1"/>
    <col min="272" max="272" width="5.44140625" style="264" customWidth="1"/>
    <col min="273" max="273" width="8.33203125" style="264" customWidth="1"/>
    <col min="274" max="274" width="5.77734375" style="264" customWidth="1"/>
    <col min="275" max="275" width="7.88671875" style="264" customWidth="1"/>
    <col min="276" max="276" width="5" style="264" customWidth="1"/>
    <col min="277" max="277" width="6.6640625" style="264" customWidth="1"/>
    <col min="278" max="278" width="5.6640625" style="264" customWidth="1"/>
    <col min="279" max="279" width="7.88671875" style="264" customWidth="1"/>
    <col min="280" max="280" width="5.77734375" style="264" customWidth="1"/>
    <col min="281" max="281" width="6.6640625" style="264" customWidth="1"/>
    <col min="282" max="282" width="5.77734375" style="264" customWidth="1"/>
    <col min="283" max="283" width="9.109375" style="264" customWidth="1"/>
    <col min="284" max="512" width="9" style="264"/>
    <col min="513" max="513" width="15.21875" style="264" customWidth="1"/>
    <col min="514" max="526" width="6.33203125" style="264" customWidth="1"/>
    <col min="527" max="527" width="8" style="264" customWidth="1"/>
    <col min="528" max="528" width="5.44140625" style="264" customWidth="1"/>
    <col min="529" max="529" width="8.33203125" style="264" customWidth="1"/>
    <col min="530" max="530" width="5.77734375" style="264" customWidth="1"/>
    <col min="531" max="531" width="7.88671875" style="264" customWidth="1"/>
    <col min="532" max="532" width="5" style="264" customWidth="1"/>
    <col min="533" max="533" width="6.6640625" style="264" customWidth="1"/>
    <col min="534" max="534" width="5.6640625" style="264" customWidth="1"/>
    <col min="535" max="535" width="7.88671875" style="264" customWidth="1"/>
    <col min="536" max="536" width="5.77734375" style="264" customWidth="1"/>
    <col min="537" max="537" width="6.6640625" style="264" customWidth="1"/>
    <col min="538" max="538" width="5.77734375" style="264" customWidth="1"/>
    <col min="539" max="539" width="9.109375" style="264" customWidth="1"/>
    <col min="540" max="768" width="9" style="264"/>
    <col min="769" max="769" width="15.21875" style="264" customWidth="1"/>
    <col min="770" max="782" width="6.33203125" style="264" customWidth="1"/>
    <col min="783" max="783" width="8" style="264" customWidth="1"/>
    <col min="784" max="784" width="5.44140625" style="264" customWidth="1"/>
    <col min="785" max="785" width="8.33203125" style="264" customWidth="1"/>
    <col min="786" max="786" width="5.77734375" style="264" customWidth="1"/>
    <col min="787" max="787" width="7.88671875" style="264" customWidth="1"/>
    <col min="788" max="788" width="5" style="264" customWidth="1"/>
    <col min="789" max="789" width="6.6640625" style="264" customWidth="1"/>
    <col min="790" max="790" width="5.6640625" style="264" customWidth="1"/>
    <col min="791" max="791" width="7.88671875" style="264" customWidth="1"/>
    <col min="792" max="792" width="5.77734375" style="264" customWidth="1"/>
    <col min="793" max="793" width="6.6640625" style="264" customWidth="1"/>
    <col min="794" max="794" width="5.77734375" style="264" customWidth="1"/>
    <col min="795" max="795" width="9.109375" style="264" customWidth="1"/>
    <col min="796" max="1024" width="9" style="264"/>
    <col min="1025" max="1025" width="15.21875" style="264" customWidth="1"/>
    <col min="1026" max="1038" width="6.33203125" style="264" customWidth="1"/>
    <col min="1039" max="1039" width="8" style="264" customWidth="1"/>
    <col min="1040" max="1040" width="5.44140625" style="264" customWidth="1"/>
    <col min="1041" max="1041" width="8.33203125" style="264" customWidth="1"/>
    <col min="1042" max="1042" width="5.77734375" style="264" customWidth="1"/>
    <col min="1043" max="1043" width="7.88671875" style="264" customWidth="1"/>
    <col min="1044" max="1044" width="5" style="264" customWidth="1"/>
    <col min="1045" max="1045" width="6.6640625" style="264" customWidth="1"/>
    <col min="1046" max="1046" width="5.6640625" style="264" customWidth="1"/>
    <col min="1047" max="1047" width="7.88671875" style="264" customWidth="1"/>
    <col min="1048" max="1048" width="5.77734375" style="264" customWidth="1"/>
    <col min="1049" max="1049" width="6.6640625" style="264" customWidth="1"/>
    <col min="1050" max="1050" width="5.77734375" style="264" customWidth="1"/>
    <col min="1051" max="1051" width="9.109375" style="264" customWidth="1"/>
    <col min="1052" max="1280" width="9" style="264"/>
    <col min="1281" max="1281" width="15.21875" style="264" customWidth="1"/>
    <col min="1282" max="1294" width="6.33203125" style="264" customWidth="1"/>
    <col min="1295" max="1295" width="8" style="264" customWidth="1"/>
    <col min="1296" max="1296" width="5.44140625" style="264" customWidth="1"/>
    <col min="1297" max="1297" width="8.33203125" style="264" customWidth="1"/>
    <col min="1298" max="1298" width="5.77734375" style="264" customWidth="1"/>
    <col min="1299" max="1299" width="7.88671875" style="264" customWidth="1"/>
    <col min="1300" max="1300" width="5" style="264" customWidth="1"/>
    <col min="1301" max="1301" width="6.6640625" style="264" customWidth="1"/>
    <col min="1302" max="1302" width="5.6640625" style="264" customWidth="1"/>
    <col min="1303" max="1303" width="7.88671875" style="264" customWidth="1"/>
    <col min="1304" max="1304" width="5.77734375" style="264" customWidth="1"/>
    <col min="1305" max="1305" width="6.6640625" style="264" customWidth="1"/>
    <col min="1306" max="1306" width="5.77734375" style="264" customWidth="1"/>
    <col min="1307" max="1307" width="9.109375" style="264" customWidth="1"/>
    <col min="1308" max="1536" width="9" style="264"/>
    <col min="1537" max="1537" width="15.21875" style="264" customWidth="1"/>
    <col min="1538" max="1550" width="6.33203125" style="264" customWidth="1"/>
    <col min="1551" max="1551" width="8" style="264" customWidth="1"/>
    <col min="1552" max="1552" width="5.44140625" style="264" customWidth="1"/>
    <col min="1553" max="1553" width="8.33203125" style="264" customWidth="1"/>
    <col min="1554" max="1554" width="5.77734375" style="264" customWidth="1"/>
    <col min="1555" max="1555" width="7.88671875" style="264" customWidth="1"/>
    <col min="1556" max="1556" width="5" style="264" customWidth="1"/>
    <col min="1557" max="1557" width="6.6640625" style="264" customWidth="1"/>
    <col min="1558" max="1558" width="5.6640625" style="264" customWidth="1"/>
    <col min="1559" max="1559" width="7.88671875" style="264" customWidth="1"/>
    <col min="1560" max="1560" width="5.77734375" style="264" customWidth="1"/>
    <col min="1561" max="1561" width="6.6640625" style="264" customWidth="1"/>
    <col min="1562" max="1562" width="5.77734375" style="264" customWidth="1"/>
    <col min="1563" max="1563" width="9.109375" style="264" customWidth="1"/>
    <col min="1564" max="1792" width="9" style="264"/>
    <col min="1793" max="1793" width="15.21875" style="264" customWidth="1"/>
    <col min="1794" max="1806" width="6.33203125" style="264" customWidth="1"/>
    <col min="1807" max="1807" width="8" style="264" customWidth="1"/>
    <col min="1808" max="1808" width="5.44140625" style="264" customWidth="1"/>
    <col min="1809" max="1809" width="8.33203125" style="264" customWidth="1"/>
    <col min="1810" max="1810" width="5.77734375" style="264" customWidth="1"/>
    <col min="1811" max="1811" width="7.88671875" style="264" customWidth="1"/>
    <col min="1812" max="1812" width="5" style="264" customWidth="1"/>
    <col min="1813" max="1813" width="6.6640625" style="264" customWidth="1"/>
    <col min="1814" max="1814" width="5.6640625" style="264" customWidth="1"/>
    <col min="1815" max="1815" width="7.88671875" style="264" customWidth="1"/>
    <col min="1816" max="1816" width="5.77734375" style="264" customWidth="1"/>
    <col min="1817" max="1817" width="6.6640625" style="264" customWidth="1"/>
    <col min="1818" max="1818" width="5.77734375" style="264" customWidth="1"/>
    <col min="1819" max="1819" width="9.109375" style="264" customWidth="1"/>
    <col min="1820" max="2048" width="9" style="264"/>
    <col min="2049" max="2049" width="15.21875" style="264" customWidth="1"/>
    <col min="2050" max="2062" width="6.33203125" style="264" customWidth="1"/>
    <col min="2063" max="2063" width="8" style="264" customWidth="1"/>
    <col min="2064" max="2064" width="5.44140625" style="264" customWidth="1"/>
    <col min="2065" max="2065" width="8.33203125" style="264" customWidth="1"/>
    <col min="2066" max="2066" width="5.77734375" style="264" customWidth="1"/>
    <col min="2067" max="2067" width="7.88671875" style="264" customWidth="1"/>
    <col min="2068" max="2068" width="5" style="264" customWidth="1"/>
    <col min="2069" max="2069" width="6.6640625" style="264" customWidth="1"/>
    <col min="2070" max="2070" width="5.6640625" style="264" customWidth="1"/>
    <col min="2071" max="2071" width="7.88671875" style="264" customWidth="1"/>
    <col min="2072" max="2072" width="5.77734375" style="264" customWidth="1"/>
    <col min="2073" max="2073" width="6.6640625" style="264" customWidth="1"/>
    <col min="2074" max="2074" width="5.77734375" style="264" customWidth="1"/>
    <col min="2075" max="2075" width="9.109375" style="264" customWidth="1"/>
    <col min="2076" max="2304" width="9" style="264"/>
    <col min="2305" max="2305" width="15.21875" style="264" customWidth="1"/>
    <col min="2306" max="2318" width="6.33203125" style="264" customWidth="1"/>
    <col min="2319" max="2319" width="8" style="264" customWidth="1"/>
    <col min="2320" max="2320" width="5.44140625" style="264" customWidth="1"/>
    <col min="2321" max="2321" width="8.33203125" style="264" customWidth="1"/>
    <col min="2322" max="2322" width="5.77734375" style="264" customWidth="1"/>
    <col min="2323" max="2323" width="7.88671875" style="264" customWidth="1"/>
    <col min="2324" max="2324" width="5" style="264" customWidth="1"/>
    <col min="2325" max="2325" width="6.6640625" style="264" customWidth="1"/>
    <col min="2326" max="2326" width="5.6640625" style="264" customWidth="1"/>
    <col min="2327" max="2327" width="7.88671875" style="264" customWidth="1"/>
    <col min="2328" max="2328" width="5.77734375" style="264" customWidth="1"/>
    <col min="2329" max="2329" width="6.6640625" style="264" customWidth="1"/>
    <col min="2330" max="2330" width="5.77734375" style="264" customWidth="1"/>
    <col min="2331" max="2331" width="9.109375" style="264" customWidth="1"/>
    <col min="2332" max="2560" width="9" style="264"/>
    <col min="2561" max="2561" width="15.21875" style="264" customWidth="1"/>
    <col min="2562" max="2574" width="6.33203125" style="264" customWidth="1"/>
    <col min="2575" max="2575" width="8" style="264" customWidth="1"/>
    <col min="2576" max="2576" width="5.44140625" style="264" customWidth="1"/>
    <col min="2577" max="2577" width="8.33203125" style="264" customWidth="1"/>
    <col min="2578" max="2578" width="5.77734375" style="264" customWidth="1"/>
    <col min="2579" max="2579" width="7.88671875" style="264" customWidth="1"/>
    <col min="2580" max="2580" width="5" style="264" customWidth="1"/>
    <col min="2581" max="2581" width="6.6640625" style="264" customWidth="1"/>
    <col min="2582" max="2582" width="5.6640625" style="264" customWidth="1"/>
    <col min="2583" max="2583" width="7.88671875" style="264" customWidth="1"/>
    <col min="2584" max="2584" width="5.77734375" style="264" customWidth="1"/>
    <col min="2585" max="2585" width="6.6640625" style="264" customWidth="1"/>
    <col min="2586" max="2586" width="5.77734375" style="264" customWidth="1"/>
    <col min="2587" max="2587" width="9.109375" style="264" customWidth="1"/>
    <col min="2588" max="2816" width="9" style="264"/>
    <col min="2817" max="2817" width="15.21875" style="264" customWidth="1"/>
    <col min="2818" max="2830" width="6.33203125" style="264" customWidth="1"/>
    <col min="2831" max="2831" width="8" style="264" customWidth="1"/>
    <col min="2832" max="2832" width="5.44140625" style="264" customWidth="1"/>
    <col min="2833" max="2833" width="8.33203125" style="264" customWidth="1"/>
    <col min="2834" max="2834" width="5.77734375" style="264" customWidth="1"/>
    <col min="2835" max="2835" width="7.88671875" style="264" customWidth="1"/>
    <col min="2836" max="2836" width="5" style="264" customWidth="1"/>
    <col min="2837" max="2837" width="6.6640625" style="264" customWidth="1"/>
    <col min="2838" max="2838" width="5.6640625" style="264" customWidth="1"/>
    <col min="2839" max="2839" width="7.88671875" style="264" customWidth="1"/>
    <col min="2840" max="2840" width="5.77734375" style="264" customWidth="1"/>
    <col min="2841" max="2841" width="6.6640625" style="264" customWidth="1"/>
    <col min="2842" max="2842" width="5.77734375" style="264" customWidth="1"/>
    <col min="2843" max="2843" width="9.109375" style="264" customWidth="1"/>
    <col min="2844" max="3072" width="9" style="264"/>
    <col min="3073" max="3073" width="15.21875" style="264" customWidth="1"/>
    <col min="3074" max="3086" width="6.33203125" style="264" customWidth="1"/>
    <col min="3087" max="3087" width="8" style="264" customWidth="1"/>
    <col min="3088" max="3088" width="5.44140625" style="264" customWidth="1"/>
    <col min="3089" max="3089" width="8.33203125" style="264" customWidth="1"/>
    <col min="3090" max="3090" width="5.77734375" style="264" customWidth="1"/>
    <col min="3091" max="3091" width="7.88671875" style="264" customWidth="1"/>
    <col min="3092" max="3092" width="5" style="264" customWidth="1"/>
    <col min="3093" max="3093" width="6.6640625" style="264" customWidth="1"/>
    <col min="3094" max="3094" width="5.6640625" style="264" customWidth="1"/>
    <col min="3095" max="3095" width="7.88671875" style="264" customWidth="1"/>
    <col min="3096" max="3096" width="5.77734375" style="264" customWidth="1"/>
    <col min="3097" max="3097" width="6.6640625" style="264" customWidth="1"/>
    <col min="3098" max="3098" width="5.77734375" style="264" customWidth="1"/>
    <col min="3099" max="3099" width="9.109375" style="264" customWidth="1"/>
    <col min="3100" max="3328" width="9" style="264"/>
    <col min="3329" max="3329" width="15.21875" style="264" customWidth="1"/>
    <col min="3330" max="3342" width="6.33203125" style="264" customWidth="1"/>
    <col min="3343" max="3343" width="8" style="264" customWidth="1"/>
    <col min="3344" max="3344" width="5.44140625" style="264" customWidth="1"/>
    <col min="3345" max="3345" width="8.33203125" style="264" customWidth="1"/>
    <col min="3346" max="3346" width="5.77734375" style="264" customWidth="1"/>
    <col min="3347" max="3347" width="7.88671875" style="264" customWidth="1"/>
    <col min="3348" max="3348" width="5" style="264" customWidth="1"/>
    <col min="3349" max="3349" width="6.6640625" style="264" customWidth="1"/>
    <col min="3350" max="3350" width="5.6640625" style="264" customWidth="1"/>
    <col min="3351" max="3351" width="7.88671875" style="264" customWidth="1"/>
    <col min="3352" max="3352" width="5.77734375" style="264" customWidth="1"/>
    <col min="3353" max="3353" width="6.6640625" style="264" customWidth="1"/>
    <col min="3354" max="3354" width="5.77734375" style="264" customWidth="1"/>
    <col min="3355" max="3355" width="9.109375" style="264" customWidth="1"/>
    <col min="3356" max="3584" width="9" style="264"/>
    <col min="3585" max="3585" width="15.21875" style="264" customWidth="1"/>
    <col min="3586" max="3598" width="6.33203125" style="264" customWidth="1"/>
    <col min="3599" max="3599" width="8" style="264" customWidth="1"/>
    <col min="3600" max="3600" width="5.44140625" style="264" customWidth="1"/>
    <col min="3601" max="3601" width="8.33203125" style="264" customWidth="1"/>
    <col min="3602" max="3602" width="5.77734375" style="264" customWidth="1"/>
    <col min="3603" max="3603" width="7.88671875" style="264" customWidth="1"/>
    <col min="3604" max="3604" width="5" style="264" customWidth="1"/>
    <col min="3605" max="3605" width="6.6640625" style="264" customWidth="1"/>
    <col min="3606" max="3606" width="5.6640625" style="264" customWidth="1"/>
    <col min="3607" max="3607" width="7.88671875" style="264" customWidth="1"/>
    <col min="3608" max="3608" width="5.77734375" style="264" customWidth="1"/>
    <col min="3609" max="3609" width="6.6640625" style="264" customWidth="1"/>
    <col min="3610" max="3610" width="5.77734375" style="264" customWidth="1"/>
    <col min="3611" max="3611" width="9.109375" style="264" customWidth="1"/>
    <col min="3612" max="3840" width="9" style="264"/>
    <col min="3841" max="3841" width="15.21875" style="264" customWidth="1"/>
    <col min="3842" max="3854" width="6.33203125" style="264" customWidth="1"/>
    <col min="3855" max="3855" width="8" style="264" customWidth="1"/>
    <col min="3856" max="3856" width="5.44140625" style="264" customWidth="1"/>
    <col min="3857" max="3857" width="8.33203125" style="264" customWidth="1"/>
    <col min="3858" max="3858" width="5.77734375" style="264" customWidth="1"/>
    <col min="3859" max="3859" width="7.88671875" style="264" customWidth="1"/>
    <col min="3860" max="3860" width="5" style="264" customWidth="1"/>
    <col min="3861" max="3861" width="6.6640625" style="264" customWidth="1"/>
    <col min="3862" max="3862" width="5.6640625" style="264" customWidth="1"/>
    <col min="3863" max="3863" width="7.88671875" style="264" customWidth="1"/>
    <col min="3864" max="3864" width="5.77734375" style="264" customWidth="1"/>
    <col min="3865" max="3865" width="6.6640625" style="264" customWidth="1"/>
    <col min="3866" max="3866" width="5.77734375" style="264" customWidth="1"/>
    <col min="3867" max="3867" width="9.109375" style="264" customWidth="1"/>
    <col min="3868" max="4096" width="9" style="264"/>
    <col min="4097" max="4097" width="15.21875" style="264" customWidth="1"/>
    <col min="4098" max="4110" width="6.33203125" style="264" customWidth="1"/>
    <col min="4111" max="4111" width="8" style="264" customWidth="1"/>
    <col min="4112" max="4112" width="5.44140625" style="264" customWidth="1"/>
    <col min="4113" max="4113" width="8.33203125" style="264" customWidth="1"/>
    <col min="4114" max="4114" width="5.77734375" style="264" customWidth="1"/>
    <col min="4115" max="4115" width="7.88671875" style="264" customWidth="1"/>
    <col min="4116" max="4116" width="5" style="264" customWidth="1"/>
    <col min="4117" max="4117" width="6.6640625" style="264" customWidth="1"/>
    <col min="4118" max="4118" width="5.6640625" style="264" customWidth="1"/>
    <col min="4119" max="4119" width="7.88671875" style="264" customWidth="1"/>
    <col min="4120" max="4120" width="5.77734375" style="264" customWidth="1"/>
    <col min="4121" max="4121" width="6.6640625" style="264" customWidth="1"/>
    <col min="4122" max="4122" width="5.77734375" style="264" customWidth="1"/>
    <col min="4123" max="4123" width="9.109375" style="264" customWidth="1"/>
    <col min="4124" max="4352" width="9" style="264"/>
    <col min="4353" max="4353" width="15.21875" style="264" customWidth="1"/>
    <col min="4354" max="4366" width="6.33203125" style="264" customWidth="1"/>
    <col min="4367" max="4367" width="8" style="264" customWidth="1"/>
    <col min="4368" max="4368" width="5.44140625" style="264" customWidth="1"/>
    <col min="4369" max="4369" width="8.33203125" style="264" customWidth="1"/>
    <col min="4370" max="4370" width="5.77734375" style="264" customWidth="1"/>
    <col min="4371" max="4371" width="7.88671875" style="264" customWidth="1"/>
    <col min="4372" max="4372" width="5" style="264" customWidth="1"/>
    <col min="4373" max="4373" width="6.6640625" style="264" customWidth="1"/>
    <col min="4374" max="4374" width="5.6640625" style="264" customWidth="1"/>
    <col min="4375" max="4375" width="7.88671875" style="264" customWidth="1"/>
    <col min="4376" max="4376" width="5.77734375" style="264" customWidth="1"/>
    <col min="4377" max="4377" width="6.6640625" style="264" customWidth="1"/>
    <col min="4378" max="4378" width="5.77734375" style="264" customWidth="1"/>
    <col min="4379" max="4379" width="9.109375" style="264" customWidth="1"/>
    <col min="4380" max="4608" width="9" style="264"/>
    <col min="4609" max="4609" width="15.21875" style="264" customWidth="1"/>
    <col min="4610" max="4622" width="6.33203125" style="264" customWidth="1"/>
    <col min="4623" max="4623" width="8" style="264" customWidth="1"/>
    <col min="4624" max="4624" width="5.44140625" style="264" customWidth="1"/>
    <col min="4625" max="4625" width="8.33203125" style="264" customWidth="1"/>
    <col min="4626" max="4626" width="5.77734375" style="264" customWidth="1"/>
    <col min="4627" max="4627" width="7.88671875" style="264" customWidth="1"/>
    <col min="4628" max="4628" width="5" style="264" customWidth="1"/>
    <col min="4629" max="4629" width="6.6640625" style="264" customWidth="1"/>
    <col min="4630" max="4630" width="5.6640625" style="264" customWidth="1"/>
    <col min="4631" max="4631" width="7.88671875" style="264" customWidth="1"/>
    <col min="4632" max="4632" width="5.77734375" style="264" customWidth="1"/>
    <col min="4633" max="4633" width="6.6640625" style="264" customWidth="1"/>
    <col min="4634" max="4634" width="5.77734375" style="264" customWidth="1"/>
    <col min="4635" max="4635" width="9.109375" style="264" customWidth="1"/>
    <col min="4636" max="4864" width="9" style="264"/>
    <col min="4865" max="4865" width="15.21875" style="264" customWidth="1"/>
    <col min="4866" max="4878" width="6.33203125" style="264" customWidth="1"/>
    <col min="4879" max="4879" width="8" style="264" customWidth="1"/>
    <col min="4880" max="4880" width="5.44140625" style="264" customWidth="1"/>
    <col min="4881" max="4881" width="8.33203125" style="264" customWidth="1"/>
    <col min="4882" max="4882" width="5.77734375" style="264" customWidth="1"/>
    <col min="4883" max="4883" width="7.88671875" style="264" customWidth="1"/>
    <col min="4884" max="4884" width="5" style="264" customWidth="1"/>
    <col min="4885" max="4885" width="6.6640625" style="264" customWidth="1"/>
    <col min="4886" max="4886" width="5.6640625" style="264" customWidth="1"/>
    <col min="4887" max="4887" width="7.88671875" style="264" customWidth="1"/>
    <col min="4888" max="4888" width="5.77734375" style="264" customWidth="1"/>
    <col min="4889" max="4889" width="6.6640625" style="264" customWidth="1"/>
    <col min="4890" max="4890" width="5.77734375" style="264" customWidth="1"/>
    <col min="4891" max="4891" width="9.109375" style="264" customWidth="1"/>
    <col min="4892" max="5120" width="9" style="264"/>
    <col min="5121" max="5121" width="15.21875" style="264" customWidth="1"/>
    <col min="5122" max="5134" width="6.33203125" style="264" customWidth="1"/>
    <col min="5135" max="5135" width="8" style="264" customWidth="1"/>
    <col min="5136" max="5136" width="5.44140625" style="264" customWidth="1"/>
    <col min="5137" max="5137" width="8.33203125" style="264" customWidth="1"/>
    <col min="5138" max="5138" width="5.77734375" style="264" customWidth="1"/>
    <col min="5139" max="5139" width="7.88671875" style="264" customWidth="1"/>
    <col min="5140" max="5140" width="5" style="264" customWidth="1"/>
    <col min="5141" max="5141" width="6.6640625" style="264" customWidth="1"/>
    <col min="5142" max="5142" width="5.6640625" style="264" customWidth="1"/>
    <col min="5143" max="5143" width="7.88671875" style="264" customWidth="1"/>
    <col min="5144" max="5144" width="5.77734375" style="264" customWidth="1"/>
    <col min="5145" max="5145" width="6.6640625" style="264" customWidth="1"/>
    <col min="5146" max="5146" width="5.77734375" style="264" customWidth="1"/>
    <col min="5147" max="5147" width="9.109375" style="264" customWidth="1"/>
    <col min="5148" max="5376" width="9" style="264"/>
    <col min="5377" max="5377" width="15.21875" style="264" customWidth="1"/>
    <col min="5378" max="5390" width="6.33203125" style="264" customWidth="1"/>
    <col min="5391" max="5391" width="8" style="264" customWidth="1"/>
    <col min="5392" max="5392" width="5.44140625" style="264" customWidth="1"/>
    <col min="5393" max="5393" width="8.33203125" style="264" customWidth="1"/>
    <col min="5394" max="5394" width="5.77734375" style="264" customWidth="1"/>
    <col min="5395" max="5395" width="7.88671875" style="264" customWidth="1"/>
    <col min="5396" max="5396" width="5" style="264" customWidth="1"/>
    <col min="5397" max="5397" width="6.6640625" style="264" customWidth="1"/>
    <col min="5398" max="5398" width="5.6640625" style="264" customWidth="1"/>
    <col min="5399" max="5399" width="7.88671875" style="264" customWidth="1"/>
    <col min="5400" max="5400" width="5.77734375" style="264" customWidth="1"/>
    <col min="5401" max="5401" width="6.6640625" style="264" customWidth="1"/>
    <col min="5402" max="5402" width="5.77734375" style="264" customWidth="1"/>
    <col min="5403" max="5403" width="9.109375" style="264" customWidth="1"/>
    <col min="5404" max="5632" width="9" style="264"/>
    <col min="5633" max="5633" width="15.21875" style="264" customWidth="1"/>
    <col min="5634" max="5646" width="6.33203125" style="264" customWidth="1"/>
    <col min="5647" max="5647" width="8" style="264" customWidth="1"/>
    <col min="5648" max="5648" width="5.44140625" style="264" customWidth="1"/>
    <col min="5649" max="5649" width="8.33203125" style="264" customWidth="1"/>
    <col min="5650" max="5650" width="5.77734375" style="264" customWidth="1"/>
    <col min="5651" max="5651" width="7.88671875" style="264" customWidth="1"/>
    <col min="5652" max="5652" width="5" style="264" customWidth="1"/>
    <col min="5653" max="5653" width="6.6640625" style="264" customWidth="1"/>
    <col min="5654" max="5654" width="5.6640625" style="264" customWidth="1"/>
    <col min="5655" max="5655" width="7.88671875" style="264" customWidth="1"/>
    <col min="5656" max="5656" width="5.77734375" style="264" customWidth="1"/>
    <col min="5657" max="5657" width="6.6640625" style="264" customWidth="1"/>
    <col min="5658" max="5658" width="5.77734375" style="264" customWidth="1"/>
    <col min="5659" max="5659" width="9.109375" style="264" customWidth="1"/>
    <col min="5660" max="5888" width="9" style="264"/>
    <col min="5889" max="5889" width="15.21875" style="264" customWidth="1"/>
    <col min="5890" max="5902" width="6.33203125" style="264" customWidth="1"/>
    <col min="5903" max="5903" width="8" style="264" customWidth="1"/>
    <col min="5904" max="5904" width="5.44140625" style="264" customWidth="1"/>
    <col min="5905" max="5905" width="8.33203125" style="264" customWidth="1"/>
    <col min="5906" max="5906" width="5.77734375" style="264" customWidth="1"/>
    <col min="5907" max="5907" width="7.88671875" style="264" customWidth="1"/>
    <col min="5908" max="5908" width="5" style="264" customWidth="1"/>
    <col min="5909" max="5909" width="6.6640625" style="264" customWidth="1"/>
    <col min="5910" max="5910" width="5.6640625" style="264" customWidth="1"/>
    <col min="5911" max="5911" width="7.88671875" style="264" customWidth="1"/>
    <col min="5912" max="5912" width="5.77734375" style="264" customWidth="1"/>
    <col min="5913" max="5913" width="6.6640625" style="264" customWidth="1"/>
    <col min="5914" max="5914" width="5.77734375" style="264" customWidth="1"/>
    <col min="5915" max="5915" width="9.109375" style="264" customWidth="1"/>
    <col min="5916" max="6144" width="9" style="264"/>
    <col min="6145" max="6145" width="15.21875" style="264" customWidth="1"/>
    <col min="6146" max="6158" width="6.33203125" style="264" customWidth="1"/>
    <col min="6159" max="6159" width="8" style="264" customWidth="1"/>
    <col min="6160" max="6160" width="5.44140625" style="264" customWidth="1"/>
    <col min="6161" max="6161" width="8.33203125" style="264" customWidth="1"/>
    <col min="6162" max="6162" width="5.77734375" style="264" customWidth="1"/>
    <col min="6163" max="6163" width="7.88671875" style="264" customWidth="1"/>
    <col min="6164" max="6164" width="5" style="264" customWidth="1"/>
    <col min="6165" max="6165" width="6.6640625" style="264" customWidth="1"/>
    <col min="6166" max="6166" width="5.6640625" style="264" customWidth="1"/>
    <col min="6167" max="6167" width="7.88671875" style="264" customWidth="1"/>
    <col min="6168" max="6168" width="5.77734375" style="264" customWidth="1"/>
    <col min="6169" max="6169" width="6.6640625" style="264" customWidth="1"/>
    <col min="6170" max="6170" width="5.77734375" style="264" customWidth="1"/>
    <col min="6171" max="6171" width="9.109375" style="264" customWidth="1"/>
    <col min="6172" max="6400" width="9" style="264"/>
    <col min="6401" max="6401" width="15.21875" style="264" customWidth="1"/>
    <col min="6402" max="6414" width="6.33203125" style="264" customWidth="1"/>
    <col min="6415" max="6415" width="8" style="264" customWidth="1"/>
    <col min="6416" max="6416" width="5.44140625" style="264" customWidth="1"/>
    <col min="6417" max="6417" width="8.33203125" style="264" customWidth="1"/>
    <col min="6418" max="6418" width="5.77734375" style="264" customWidth="1"/>
    <col min="6419" max="6419" width="7.88671875" style="264" customWidth="1"/>
    <col min="6420" max="6420" width="5" style="264" customWidth="1"/>
    <col min="6421" max="6421" width="6.6640625" style="264" customWidth="1"/>
    <col min="6422" max="6422" width="5.6640625" style="264" customWidth="1"/>
    <col min="6423" max="6423" width="7.88671875" style="264" customWidth="1"/>
    <col min="6424" max="6424" width="5.77734375" style="264" customWidth="1"/>
    <col min="6425" max="6425" width="6.6640625" style="264" customWidth="1"/>
    <col min="6426" max="6426" width="5.77734375" style="264" customWidth="1"/>
    <col min="6427" max="6427" width="9.109375" style="264" customWidth="1"/>
    <col min="6428" max="6656" width="9" style="264"/>
    <col min="6657" max="6657" width="15.21875" style="264" customWidth="1"/>
    <col min="6658" max="6670" width="6.33203125" style="264" customWidth="1"/>
    <col min="6671" max="6671" width="8" style="264" customWidth="1"/>
    <col min="6672" max="6672" width="5.44140625" style="264" customWidth="1"/>
    <col min="6673" max="6673" width="8.33203125" style="264" customWidth="1"/>
    <col min="6674" max="6674" width="5.77734375" style="264" customWidth="1"/>
    <col min="6675" max="6675" width="7.88671875" style="264" customWidth="1"/>
    <col min="6676" max="6676" width="5" style="264" customWidth="1"/>
    <col min="6677" max="6677" width="6.6640625" style="264" customWidth="1"/>
    <col min="6678" max="6678" width="5.6640625" style="264" customWidth="1"/>
    <col min="6679" max="6679" width="7.88671875" style="264" customWidth="1"/>
    <col min="6680" max="6680" width="5.77734375" style="264" customWidth="1"/>
    <col min="6681" max="6681" width="6.6640625" style="264" customWidth="1"/>
    <col min="6682" max="6682" width="5.77734375" style="264" customWidth="1"/>
    <col min="6683" max="6683" width="9.109375" style="264" customWidth="1"/>
    <col min="6684" max="6912" width="9" style="264"/>
    <col min="6913" max="6913" width="15.21875" style="264" customWidth="1"/>
    <col min="6914" max="6926" width="6.33203125" style="264" customWidth="1"/>
    <col min="6927" max="6927" width="8" style="264" customWidth="1"/>
    <col min="6928" max="6928" width="5.44140625" style="264" customWidth="1"/>
    <col min="6929" max="6929" width="8.33203125" style="264" customWidth="1"/>
    <col min="6930" max="6930" width="5.77734375" style="264" customWidth="1"/>
    <col min="6931" max="6931" width="7.88671875" style="264" customWidth="1"/>
    <col min="6932" max="6932" width="5" style="264" customWidth="1"/>
    <col min="6933" max="6933" width="6.6640625" style="264" customWidth="1"/>
    <col min="6934" max="6934" width="5.6640625" style="264" customWidth="1"/>
    <col min="6935" max="6935" width="7.88671875" style="264" customWidth="1"/>
    <col min="6936" max="6936" width="5.77734375" style="264" customWidth="1"/>
    <col min="6937" max="6937" width="6.6640625" style="264" customWidth="1"/>
    <col min="6938" max="6938" width="5.77734375" style="264" customWidth="1"/>
    <col min="6939" max="6939" width="9.109375" style="264" customWidth="1"/>
    <col min="6940" max="7168" width="9" style="264"/>
    <col min="7169" max="7169" width="15.21875" style="264" customWidth="1"/>
    <col min="7170" max="7182" width="6.33203125" style="264" customWidth="1"/>
    <col min="7183" max="7183" width="8" style="264" customWidth="1"/>
    <col min="7184" max="7184" width="5.44140625" style="264" customWidth="1"/>
    <col min="7185" max="7185" width="8.33203125" style="264" customWidth="1"/>
    <col min="7186" max="7186" width="5.77734375" style="264" customWidth="1"/>
    <col min="7187" max="7187" width="7.88671875" style="264" customWidth="1"/>
    <col min="7188" max="7188" width="5" style="264" customWidth="1"/>
    <col min="7189" max="7189" width="6.6640625" style="264" customWidth="1"/>
    <col min="7190" max="7190" width="5.6640625" style="264" customWidth="1"/>
    <col min="7191" max="7191" width="7.88671875" style="264" customWidth="1"/>
    <col min="7192" max="7192" width="5.77734375" style="264" customWidth="1"/>
    <col min="7193" max="7193" width="6.6640625" style="264" customWidth="1"/>
    <col min="7194" max="7194" width="5.77734375" style="264" customWidth="1"/>
    <col min="7195" max="7195" width="9.109375" style="264" customWidth="1"/>
    <col min="7196" max="7424" width="9" style="264"/>
    <col min="7425" max="7425" width="15.21875" style="264" customWidth="1"/>
    <col min="7426" max="7438" width="6.33203125" style="264" customWidth="1"/>
    <col min="7439" max="7439" width="8" style="264" customWidth="1"/>
    <col min="7440" max="7440" width="5.44140625" style="264" customWidth="1"/>
    <col min="7441" max="7441" width="8.33203125" style="264" customWidth="1"/>
    <col min="7442" max="7442" width="5.77734375" style="264" customWidth="1"/>
    <col min="7443" max="7443" width="7.88671875" style="264" customWidth="1"/>
    <col min="7444" max="7444" width="5" style="264" customWidth="1"/>
    <col min="7445" max="7445" width="6.6640625" style="264" customWidth="1"/>
    <col min="7446" max="7446" width="5.6640625" style="264" customWidth="1"/>
    <col min="7447" max="7447" width="7.88671875" style="264" customWidth="1"/>
    <col min="7448" max="7448" width="5.77734375" style="264" customWidth="1"/>
    <col min="7449" max="7449" width="6.6640625" style="264" customWidth="1"/>
    <col min="7450" max="7450" width="5.77734375" style="264" customWidth="1"/>
    <col min="7451" max="7451" width="9.109375" style="264" customWidth="1"/>
    <col min="7452" max="7680" width="9" style="264"/>
    <col min="7681" max="7681" width="15.21875" style="264" customWidth="1"/>
    <col min="7682" max="7694" width="6.33203125" style="264" customWidth="1"/>
    <col min="7695" max="7695" width="8" style="264" customWidth="1"/>
    <col min="7696" max="7696" width="5.44140625" style="264" customWidth="1"/>
    <col min="7697" max="7697" width="8.33203125" style="264" customWidth="1"/>
    <col min="7698" max="7698" width="5.77734375" style="264" customWidth="1"/>
    <col min="7699" max="7699" width="7.88671875" style="264" customWidth="1"/>
    <col min="7700" max="7700" width="5" style="264" customWidth="1"/>
    <col min="7701" max="7701" width="6.6640625" style="264" customWidth="1"/>
    <col min="7702" max="7702" width="5.6640625" style="264" customWidth="1"/>
    <col min="7703" max="7703" width="7.88671875" style="264" customWidth="1"/>
    <col min="7704" max="7704" width="5.77734375" style="264" customWidth="1"/>
    <col min="7705" max="7705" width="6.6640625" style="264" customWidth="1"/>
    <col min="7706" max="7706" width="5.77734375" style="264" customWidth="1"/>
    <col min="7707" max="7707" width="9.109375" style="264" customWidth="1"/>
    <col min="7708" max="7936" width="9" style="264"/>
    <col min="7937" max="7937" width="15.21875" style="264" customWidth="1"/>
    <col min="7938" max="7950" width="6.33203125" style="264" customWidth="1"/>
    <col min="7951" max="7951" width="8" style="264" customWidth="1"/>
    <col min="7952" max="7952" width="5.44140625" style="264" customWidth="1"/>
    <col min="7953" max="7953" width="8.33203125" style="264" customWidth="1"/>
    <col min="7954" max="7954" width="5.77734375" style="264" customWidth="1"/>
    <col min="7955" max="7955" width="7.88671875" style="264" customWidth="1"/>
    <col min="7956" max="7956" width="5" style="264" customWidth="1"/>
    <col min="7957" max="7957" width="6.6640625" style="264" customWidth="1"/>
    <col min="7958" max="7958" width="5.6640625" style="264" customWidth="1"/>
    <col min="7959" max="7959" width="7.88671875" style="264" customWidth="1"/>
    <col min="7960" max="7960" width="5.77734375" style="264" customWidth="1"/>
    <col min="7961" max="7961" width="6.6640625" style="264" customWidth="1"/>
    <col min="7962" max="7962" width="5.77734375" style="264" customWidth="1"/>
    <col min="7963" max="7963" width="9.109375" style="264" customWidth="1"/>
    <col min="7964" max="8192" width="9" style="264"/>
    <col min="8193" max="8193" width="15.21875" style="264" customWidth="1"/>
    <col min="8194" max="8206" width="6.33203125" style="264" customWidth="1"/>
    <col min="8207" max="8207" width="8" style="264" customWidth="1"/>
    <col min="8208" max="8208" width="5.44140625" style="264" customWidth="1"/>
    <col min="8209" max="8209" width="8.33203125" style="264" customWidth="1"/>
    <col min="8210" max="8210" width="5.77734375" style="264" customWidth="1"/>
    <col min="8211" max="8211" width="7.88671875" style="264" customWidth="1"/>
    <col min="8212" max="8212" width="5" style="264" customWidth="1"/>
    <col min="8213" max="8213" width="6.6640625" style="264" customWidth="1"/>
    <col min="8214" max="8214" width="5.6640625" style="264" customWidth="1"/>
    <col min="8215" max="8215" width="7.88671875" style="264" customWidth="1"/>
    <col min="8216" max="8216" width="5.77734375" style="264" customWidth="1"/>
    <col min="8217" max="8217" width="6.6640625" style="264" customWidth="1"/>
    <col min="8218" max="8218" width="5.77734375" style="264" customWidth="1"/>
    <col min="8219" max="8219" width="9.109375" style="264" customWidth="1"/>
    <col min="8220" max="8448" width="9" style="264"/>
    <col min="8449" max="8449" width="15.21875" style="264" customWidth="1"/>
    <col min="8450" max="8462" width="6.33203125" style="264" customWidth="1"/>
    <col min="8463" max="8463" width="8" style="264" customWidth="1"/>
    <col min="8464" max="8464" width="5.44140625" style="264" customWidth="1"/>
    <col min="8465" max="8465" width="8.33203125" style="264" customWidth="1"/>
    <col min="8466" max="8466" width="5.77734375" style="264" customWidth="1"/>
    <col min="8467" max="8467" width="7.88671875" style="264" customWidth="1"/>
    <col min="8468" max="8468" width="5" style="264" customWidth="1"/>
    <col min="8469" max="8469" width="6.6640625" style="264" customWidth="1"/>
    <col min="8470" max="8470" width="5.6640625" style="264" customWidth="1"/>
    <col min="8471" max="8471" width="7.88671875" style="264" customWidth="1"/>
    <col min="8472" max="8472" width="5.77734375" style="264" customWidth="1"/>
    <col min="8473" max="8473" width="6.6640625" style="264" customWidth="1"/>
    <col min="8474" max="8474" width="5.77734375" style="264" customWidth="1"/>
    <col min="8475" max="8475" width="9.109375" style="264" customWidth="1"/>
    <col min="8476" max="8704" width="9" style="264"/>
    <col min="8705" max="8705" width="15.21875" style="264" customWidth="1"/>
    <col min="8706" max="8718" width="6.33203125" style="264" customWidth="1"/>
    <col min="8719" max="8719" width="8" style="264" customWidth="1"/>
    <col min="8720" max="8720" width="5.44140625" style="264" customWidth="1"/>
    <col min="8721" max="8721" width="8.33203125" style="264" customWidth="1"/>
    <col min="8722" max="8722" width="5.77734375" style="264" customWidth="1"/>
    <col min="8723" max="8723" width="7.88671875" style="264" customWidth="1"/>
    <col min="8724" max="8724" width="5" style="264" customWidth="1"/>
    <col min="8725" max="8725" width="6.6640625" style="264" customWidth="1"/>
    <col min="8726" max="8726" width="5.6640625" style="264" customWidth="1"/>
    <col min="8727" max="8727" width="7.88671875" style="264" customWidth="1"/>
    <col min="8728" max="8728" width="5.77734375" style="264" customWidth="1"/>
    <col min="8729" max="8729" width="6.6640625" style="264" customWidth="1"/>
    <col min="8730" max="8730" width="5.77734375" style="264" customWidth="1"/>
    <col min="8731" max="8731" width="9.109375" style="264" customWidth="1"/>
    <col min="8732" max="8960" width="9" style="264"/>
    <col min="8961" max="8961" width="15.21875" style="264" customWidth="1"/>
    <col min="8962" max="8974" width="6.33203125" style="264" customWidth="1"/>
    <col min="8975" max="8975" width="8" style="264" customWidth="1"/>
    <col min="8976" max="8976" width="5.44140625" style="264" customWidth="1"/>
    <col min="8977" max="8977" width="8.33203125" style="264" customWidth="1"/>
    <col min="8978" max="8978" width="5.77734375" style="264" customWidth="1"/>
    <col min="8979" max="8979" width="7.88671875" style="264" customWidth="1"/>
    <col min="8980" max="8980" width="5" style="264" customWidth="1"/>
    <col min="8981" max="8981" width="6.6640625" style="264" customWidth="1"/>
    <col min="8982" max="8982" width="5.6640625" style="264" customWidth="1"/>
    <col min="8983" max="8983" width="7.88671875" style="264" customWidth="1"/>
    <col min="8984" max="8984" width="5.77734375" style="264" customWidth="1"/>
    <col min="8985" max="8985" width="6.6640625" style="264" customWidth="1"/>
    <col min="8986" max="8986" width="5.77734375" style="264" customWidth="1"/>
    <col min="8987" max="8987" width="9.109375" style="264" customWidth="1"/>
    <col min="8988" max="9216" width="9" style="264"/>
    <col min="9217" max="9217" width="15.21875" style="264" customWidth="1"/>
    <col min="9218" max="9230" width="6.33203125" style="264" customWidth="1"/>
    <col min="9231" max="9231" width="8" style="264" customWidth="1"/>
    <col min="9232" max="9232" width="5.44140625" style="264" customWidth="1"/>
    <col min="9233" max="9233" width="8.33203125" style="264" customWidth="1"/>
    <col min="9234" max="9234" width="5.77734375" style="264" customWidth="1"/>
    <col min="9235" max="9235" width="7.88671875" style="264" customWidth="1"/>
    <col min="9236" max="9236" width="5" style="264" customWidth="1"/>
    <col min="9237" max="9237" width="6.6640625" style="264" customWidth="1"/>
    <col min="9238" max="9238" width="5.6640625" style="264" customWidth="1"/>
    <col min="9239" max="9239" width="7.88671875" style="264" customWidth="1"/>
    <col min="9240" max="9240" width="5.77734375" style="264" customWidth="1"/>
    <col min="9241" max="9241" width="6.6640625" style="264" customWidth="1"/>
    <col min="9242" max="9242" width="5.77734375" style="264" customWidth="1"/>
    <col min="9243" max="9243" width="9.109375" style="264" customWidth="1"/>
    <col min="9244" max="9472" width="9" style="264"/>
    <col min="9473" max="9473" width="15.21875" style="264" customWidth="1"/>
    <col min="9474" max="9486" width="6.33203125" style="264" customWidth="1"/>
    <col min="9487" max="9487" width="8" style="264" customWidth="1"/>
    <col min="9488" max="9488" width="5.44140625" style="264" customWidth="1"/>
    <col min="9489" max="9489" width="8.33203125" style="264" customWidth="1"/>
    <col min="9490" max="9490" width="5.77734375" style="264" customWidth="1"/>
    <col min="9491" max="9491" width="7.88671875" style="264" customWidth="1"/>
    <col min="9492" max="9492" width="5" style="264" customWidth="1"/>
    <col min="9493" max="9493" width="6.6640625" style="264" customWidth="1"/>
    <col min="9494" max="9494" width="5.6640625" style="264" customWidth="1"/>
    <col min="9495" max="9495" width="7.88671875" style="264" customWidth="1"/>
    <col min="9496" max="9496" width="5.77734375" style="264" customWidth="1"/>
    <col min="9497" max="9497" width="6.6640625" style="264" customWidth="1"/>
    <col min="9498" max="9498" width="5.77734375" style="264" customWidth="1"/>
    <col min="9499" max="9499" width="9.109375" style="264" customWidth="1"/>
    <col min="9500" max="9728" width="9" style="264"/>
    <col min="9729" max="9729" width="15.21875" style="264" customWidth="1"/>
    <col min="9730" max="9742" width="6.33203125" style="264" customWidth="1"/>
    <col min="9743" max="9743" width="8" style="264" customWidth="1"/>
    <col min="9744" max="9744" width="5.44140625" style="264" customWidth="1"/>
    <col min="9745" max="9745" width="8.33203125" style="264" customWidth="1"/>
    <col min="9746" max="9746" width="5.77734375" style="264" customWidth="1"/>
    <col min="9747" max="9747" width="7.88671875" style="264" customWidth="1"/>
    <col min="9748" max="9748" width="5" style="264" customWidth="1"/>
    <col min="9749" max="9749" width="6.6640625" style="264" customWidth="1"/>
    <col min="9750" max="9750" width="5.6640625" style="264" customWidth="1"/>
    <col min="9751" max="9751" width="7.88671875" style="264" customWidth="1"/>
    <col min="9752" max="9752" width="5.77734375" style="264" customWidth="1"/>
    <col min="9753" max="9753" width="6.6640625" style="264" customWidth="1"/>
    <col min="9754" max="9754" width="5.77734375" style="264" customWidth="1"/>
    <col min="9755" max="9755" width="9.109375" style="264" customWidth="1"/>
    <col min="9756" max="9984" width="9" style="264"/>
    <col min="9985" max="9985" width="15.21875" style="264" customWidth="1"/>
    <col min="9986" max="9998" width="6.33203125" style="264" customWidth="1"/>
    <col min="9999" max="9999" width="8" style="264" customWidth="1"/>
    <col min="10000" max="10000" width="5.44140625" style="264" customWidth="1"/>
    <col min="10001" max="10001" width="8.33203125" style="264" customWidth="1"/>
    <col min="10002" max="10002" width="5.77734375" style="264" customWidth="1"/>
    <col min="10003" max="10003" width="7.88671875" style="264" customWidth="1"/>
    <col min="10004" max="10004" width="5" style="264" customWidth="1"/>
    <col min="10005" max="10005" width="6.6640625" style="264" customWidth="1"/>
    <col min="10006" max="10006" width="5.6640625" style="264" customWidth="1"/>
    <col min="10007" max="10007" width="7.88671875" style="264" customWidth="1"/>
    <col min="10008" max="10008" width="5.77734375" style="264" customWidth="1"/>
    <col min="10009" max="10009" width="6.6640625" style="264" customWidth="1"/>
    <col min="10010" max="10010" width="5.77734375" style="264" customWidth="1"/>
    <col min="10011" max="10011" width="9.109375" style="264" customWidth="1"/>
    <col min="10012" max="10240" width="9" style="264"/>
    <col min="10241" max="10241" width="15.21875" style="264" customWidth="1"/>
    <col min="10242" max="10254" width="6.33203125" style="264" customWidth="1"/>
    <col min="10255" max="10255" width="8" style="264" customWidth="1"/>
    <col min="10256" max="10256" width="5.44140625" style="264" customWidth="1"/>
    <col min="10257" max="10257" width="8.33203125" style="264" customWidth="1"/>
    <col min="10258" max="10258" width="5.77734375" style="264" customWidth="1"/>
    <col min="10259" max="10259" width="7.88671875" style="264" customWidth="1"/>
    <col min="10260" max="10260" width="5" style="264" customWidth="1"/>
    <col min="10261" max="10261" width="6.6640625" style="264" customWidth="1"/>
    <col min="10262" max="10262" width="5.6640625" style="264" customWidth="1"/>
    <col min="10263" max="10263" width="7.88671875" style="264" customWidth="1"/>
    <col min="10264" max="10264" width="5.77734375" style="264" customWidth="1"/>
    <col min="10265" max="10265" width="6.6640625" style="264" customWidth="1"/>
    <col min="10266" max="10266" width="5.77734375" style="264" customWidth="1"/>
    <col min="10267" max="10267" width="9.109375" style="264" customWidth="1"/>
    <col min="10268" max="10496" width="9" style="264"/>
    <col min="10497" max="10497" width="15.21875" style="264" customWidth="1"/>
    <col min="10498" max="10510" width="6.33203125" style="264" customWidth="1"/>
    <col min="10511" max="10511" width="8" style="264" customWidth="1"/>
    <col min="10512" max="10512" width="5.44140625" style="264" customWidth="1"/>
    <col min="10513" max="10513" width="8.33203125" style="264" customWidth="1"/>
    <col min="10514" max="10514" width="5.77734375" style="264" customWidth="1"/>
    <col min="10515" max="10515" width="7.88671875" style="264" customWidth="1"/>
    <col min="10516" max="10516" width="5" style="264" customWidth="1"/>
    <col min="10517" max="10517" width="6.6640625" style="264" customWidth="1"/>
    <col min="10518" max="10518" width="5.6640625" style="264" customWidth="1"/>
    <col min="10519" max="10519" width="7.88671875" style="264" customWidth="1"/>
    <col min="10520" max="10520" width="5.77734375" style="264" customWidth="1"/>
    <col min="10521" max="10521" width="6.6640625" style="264" customWidth="1"/>
    <col min="10522" max="10522" width="5.77734375" style="264" customWidth="1"/>
    <col min="10523" max="10523" width="9.109375" style="264" customWidth="1"/>
    <col min="10524" max="10752" width="9" style="264"/>
    <col min="10753" max="10753" width="15.21875" style="264" customWidth="1"/>
    <col min="10754" max="10766" width="6.33203125" style="264" customWidth="1"/>
    <col min="10767" max="10767" width="8" style="264" customWidth="1"/>
    <col min="10768" max="10768" width="5.44140625" style="264" customWidth="1"/>
    <col min="10769" max="10769" width="8.33203125" style="264" customWidth="1"/>
    <col min="10770" max="10770" width="5.77734375" style="264" customWidth="1"/>
    <col min="10771" max="10771" width="7.88671875" style="264" customWidth="1"/>
    <col min="10772" max="10772" width="5" style="264" customWidth="1"/>
    <col min="10773" max="10773" width="6.6640625" style="264" customWidth="1"/>
    <col min="10774" max="10774" width="5.6640625" style="264" customWidth="1"/>
    <col min="10775" max="10775" width="7.88671875" style="264" customWidth="1"/>
    <col min="10776" max="10776" width="5.77734375" style="264" customWidth="1"/>
    <col min="10777" max="10777" width="6.6640625" style="264" customWidth="1"/>
    <col min="10778" max="10778" width="5.77734375" style="264" customWidth="1"/>
    <col min="10779" max="10779" width="9.109375" style="264" customWidth="1"/>
    <col min="10780" max="11008" width="9" style="264"/>
    <col min="11009" max="11009" width="15.21875" style="264" customWidth="1"/>
    <col min="11010" max="11022" width="6.33203125" style="264" customWidth="1"/>
    <col min="11023" max="11023" width="8" style="264" customWidth="1"/>
    <col min="11024" max="11024" width="5.44140625" style="264" customWidth="1"/>
    <col min="11025" max="11025" width="8.33203125" style="264" customWidth="1"/>
    <col min="11026" max="11026" width="5.77734375" style="264" customWidth="1"/>
    <col min="11027" max="11027" width="7.88671875" style="264" customWidth="1"/>
    <col min="11028" max="11028" width="5" style="264" customWidth="1"/>
    <col min="11029" max="11029" width="6.6640625" style="264" customWidth="1"/>
    <col min="11030" max="11030" width="5.6640625" style="264" customWidth="1"/>
    <col min="11031" max="11031" width="7.88671875" style="264" customWidth="1"/>
    <col min="11032" max="11032" width="5.77734375" style="264" customWidth="1"/>
    <col min="11033" max="11033" width="6.6640625" style="264" customWidth="1"/>
    <col min="11034" max="11034" width="5.77734375" style="264" customWidth="1"/>
    <col min="11035" max="11035" width="9.109375" style="264" customWidth="1"/>
    <col min="11036" max="11264" width="9" style="264"/>
    <col min="11265" max="11265" width="15.21875" style="264" customWidth="1"/>
    <col min="11266" max="11278" width="6.33203125" style="264" customWidth="1"/>
    <col min="11279" max="11279" width="8" style="264" customWidth="1"/>
    <col min="11280" max="11280" width="5.44140625" style="264" customWidth="1"/>
    <col min="11281" max="11281" width="8.33203125" style="264" customWidth="1"/>
    <col min="11282" max="11282" width="5.77734375" style="264" customWidth="1"/>
    <col min="11283" max="11283" width="7.88671875" style="264" customWidth="1"/>
    <col min="11284" max="11284" width="5" style="264" customWidth="1"/>
    <col min="11285" max="11285" width="6.6640625" style="264" customWidth="1"/>
    <col min="11286" max="11286" width="5.6640625" style="264" customWidth="1"/>
    <col min="11287" max="11287" width="7.88671875" style="264" customWidth="1"/>
    <col min="11288" max="11288" width="5.77734375" style="264" customWidth="1"/>
    <col min="11289" max="11289" width="6.6640625" style="264" customWidth="1"/>
    <col min="11290" max="11290" width="5.77734375" style="264" customWidth="1"/>
    <col min="11291" max="11291" width="9.109375" style="264" customWidth="1"/>
    <col min="11292" max="11520" width="9" style="264"/>
    <col min="11521" max="11521" width="15.21875" style="264" customWidth="1"/>
    <col min="11522" max="11534" width="6.33203125" style="264" customWidth="1"/>
    <col min="11535" max="11535" width="8" style="264" customWidth="1"/>
    <col min="11536" max="11536" width="5.44140625" style="264" customWidth="1"/>
    <col min="11537" max="11537" width="8.33203125" style="264" customWidth="1"/>
    <col min="11538" max="11538" width="5.77734375" style="264" customWidth="1"/>
    <col min="11539" max="11539" width="7.88671875" style="264" customWidth="1"/>
    <col min="11540" max="11540" width="5" style="264" customWidth="1"/>
    <col min="11541" max="11541" width="6.6640625" style="264" customWidth="1"/>
    <col min="11542" max="11542" width="5.6640625" style="264" customWidth="1"/>
    <col min="11543" max="11543" width="7.88671875" style="264" customWidth="1"/>
    <col min="11544" max="11544" width="5.77734375" style="264" customWidth="1"/>
    <col min="11545" max="11545" width="6.6640625" style="264" customWidth="1"/>
    <col min="11546" max="11546" width="5.77734375" style="264" customWidth="1"/>
    <col min="11547" max="11547" width="9.109375" style="264" customWidth="1"/>
    <col min="11548" max="11776" width="9" style="264"/>
    <col min="11777" max="11777" width="15.21875" style="264" customWidth="1"/>
    <col min="11778" max="11790" width="6.33203125" style="264" customWidth="1"/>
    <col min="11791" max="11791" width="8" style="264" customWidth="1"/>
    <col min="11792" max="11792" width="5.44140625" style="264" customWidth="1"/>
    <col min="11793" max="11793" width="8.33203125" style="264" customWidth="1"/>
    <col min="11794" max="11794" width="5.77734375" style="264" customWidth="1"/>
    <col min="11795" max="11795" width="7.88671875" style="264" customWidth="1"/>
    <col min="11796" max="11796" width="5" style="264" customWidth="1"/>
    <col min="11797" max="11797" width="6.6640625" style="264" customWidth="1"/>
    <col min="11798" max="11798" width="5.6640625" style="264" customWidth="1"/>
    <col min="11799" max="11799" width="7.88671875" style="264" customWidth="1"/>
    <col min="11800" max="11800" width="5.77734375" style="264" customWidth="1"/>
    <col min="11801" max="11801" width="6.6640625" style="264" customWidth="1"/>
    <col min="11802" max="11802" width="5.77734375" style="264" customWidth="1"/>
    <col min="11803" max="11803" width="9.109375" style="264" customWidth="1"/>
    <col min="11804" max="12032" width="9" style="264"/>
    <col min="12033" max="12033" width="15.21875" style="264" customWidth="1"/>
    <col min="12034" max="12046" width="6.33203125" style="264" customWidth="1"/>
    <col min="12047" max="12047" width="8" style="264" customWidth="1"/>
    <col min="12048" max="12048" width="5.44140625" style="264" customWidth="1"/>
    <col min="12049" max="12049" width="8.33203125" style="264" customWidth="1"/>
    <col min="12050" max="12050" width="5.77734375" style="264" customWidth="1"/>
    <col min="12051" max="12051" width="7.88671875" style="264" customWidth="1"/>
    <col min="12052" max="12052" width="5" style="264" customWidth="1"/>
    <col min="12053" max="12053" width="6.6640625" style="264" customWidth="1"/>
    <col min="12054" max="12054" width="5.6640625" style="264" customWidth="1"/>
    <col min="12055" max="12055" width="7.88671875" style="264" customWidth="1"/>
    <col min="12056" max="12056" width="5.77734375" style="264" customWidth="1"/>
    <col min="12057" max="12057" width="6.6640625" style="264" customWidth="1"/>
    <col min="12058" max="12058" width="5.77734375" style="264" customWidth="1"/>
    <col min="12059" max="12059" width="9.109375" style="264" customWidth="1"/>
    <col min="12060" max="12288" width="9" style="264"/>
    <col min="12289" max="12289" width="15.21875" style="264" customWidth="1"/>
    <col min="12290" max="12302" width="6.33203125" style="264" customWidth="1"/>
    <col min="12303" max="12303" width="8" style="264" customWidth="1"/>
    <col min="12304" max="12304" width="5.44140625" style="264" customWidth="1"/>
    <col min="12305" max="12305" width="8.33203125" style="264" customWidth="1"/>
    <col min="12306" max="12306" width="5.77734375" style="264" customWidth="1"/>
    <col min="12307" max="12307" width="7.88671875" style="264" customWidth="1"/>
    <col min="12308" max="12308" width="5" style="264" customWidth="1"/>
    <col min="12309" max="12309" width="6.6640625" style="264" customWidth="1"/>
    <col min="12310" max="12310" width="5.6640625" style="264" customWidth="1"/>
    <col min="12311" max="12311" width="7.88671875" style="264" customWidth="1"/>
    <col min="12312" max="12312" width="5.77734375" style="264" customWidth="1"/>
    <col min="12313" max="12313" width="6.6640625" style="264" customWidth="1"/>
    <col min="12314" max="12314" width="5.77734375" style="264" customWidth="1"/>
    <col min="12315" max="12315" width="9.109375" style="264" customWidth="1"/>
    <col min="12316" max="12544" width="9" style="264"/>
    <col min="12545" max="12545" width="15.21875" style="264" customWidth="1"/>
    <col min="12546" max="12558" width="6.33203125" style="264" customWidth="1"/>
    <col min="12559" max="12559" width="8" style="264" customWidth="1"/>
    <col min="12560" max="12560" width="5.44140625" style="264" customWidth="1"/>
    <col min="12561" max="12561" width="8.33203125" style="264" customWidth="1"/>
    <col min="12562" max="12562" width="5.77734375" style="264" customWidth="1"/>
    <col min="12563" max="12563" width="7.88671875" style="264" customWidth="1"/>
    <col min="12564" max="12564" width="5" style="264" customWidth="1"/>
    <col min="12565" max="12565" width="6.6640625" style="264" customWidth="1"/>
    <col min="12566" max="12566" width="5.6640625" style="264" customWidth="1"/>
    <col min="12567" max="12567" width="7.88671875" style="264" customWidth="1"/>
    <col min="12568" max="12568" width="5.77734375" style="264" customWidth="1"/>
    <col min="12569" max="12569" width="6.6640625" style="264" customWidth="1"/>
    <col min="12570" max="12570" width="5.77734375" style="264" customWidth="1"/>
    <col min="12571" max="12571" width="9.109375" style="264" customWidth="1"/>
    <col min="12572" max="12800" width="9" style="264"/>
    <col min="12801" max="12801" width="15.21875" style="264" customWidth="1"/>
    <col min="12802" max="12814" width="6.33203125" style="264" customWidth="1"/>
    <col min="12815" max="12815" width="8" style="264" customWidth="1"/>
    <col min="12816" max="12816" width="5.44140625" style="264" customWidth="1"/>
    <col min="12817" max="12817" width="8.33203125" style="264" customWidth="1"/>
    <col min="12818" max="12818" width="5.77734375" style="264" customWidth="1"/>
    <col min="12819" max="12819" width="7.88671875" style="264" customWidth="1"/>
    <col min="12820" max="12820" width="5" style="264" customWidth="1"/>
    <col min="12821" max="12821" width="6.6640625" style="264" customWidth="1"/>
    <col min="12822" max="12822" width="5.6640625" style="264" customWidth="1"/>
    <col min="12823" max="12823" width="7.88671875" style="264" customWidth="1"/>
    <col min="12824" max="12824" width="5.77734375" style="264" customWidth="1"/>
    <col min="12825" max="12825" width="6.6640625" style="264" customWidth="1"/>
    <col min="12826" max="12826" width="5.77734375" style="264" customWidth="1"/>
    <col min="12827" max="12827" width="9.109375" style="264" customWidth="1"/>
    <col min="12828" max="13056" width="9" style="264"/>
    <col min="13057" max="13057" width="15.21875" style="264" customWidth="1"/>
    <col min="13058" max="13070" width="6.33203125" style="264" customWidth="1"/>
    <col min="13071" max="13071" width="8" style="264" customWidth="1"/>
    <col min="13072" max="13072" width="5.44140625" style="264" customWidth="1"/>
    <col min="13073" max="13073" width="8.33203125" style="264" customWidth="1"/>
    <col min="13074" max="13074" width="5.77734375" style="264" customWidth="1"/>
    <col min="13075" max="13075" width="7.88671875" style="264" customWidth="1"/>
    <col min="13076" max="13076" width="5" style="264" customWidth="1"/>
    <col min="13077" max="13077" width="6.6640625" style="264" customWidth="1"/>
    <col min="13078" max="13078" width="5.6640625" style="264" customWidth="1"/>
    <col min="13079" max="13079" width="7.88671875" style="264" customWidth="1"/>
    <col min="13080" max="13080" width="5.77734375" style="264" customWidth="1"/>
    <col min="13081" max="13081" width="6.6640625" style="264" customWidth="1"/>
    <col min="13082" max="13082" width="5.77734375" style="264" customWidth="1"/>
    <col min="13083" max="13083" width="9.109375" style="264" customWidth="1"/>
    <col min="13084" max="13312" width="9" style="264"/>
    <col min="13313" max="13313" width="15.21875" style="264" customWidth="1"/>
    <col min="13314" max="13326" width="6.33203125" style="264" customWidth="1"/>
    <col min="13327" max="13327" width="8" style="264" customWidth="1"/>
    <col min="13328" max="13328" width="5.44140625" style="264" customWidth="1"/>
    <col min="13329" max="13329" width="8.33203125" style="264" customWidth="1"/>
    <col min="13330" max="13330" width="5.77734375" style="264" customWidth="1"/>
    <col min="13331" max="13331" width="7.88671875" style="264" customWidth="1"/>
    <col min="13332" max="13332" width="5" style="264" customWidth="1"/>
    <col min="13333" max="13333" width="6.6640625" style="264" customWidth="1"/>
    <col min="13334" max="13334" width="5.6640625" style="264" customWidth="1"/>
    <col min="13335" max="13335" width="7.88671875" style="264" customWidth="1"/>
    <col min="13336" max="13336" width="5.77734375" style="264" customWidth="1"/>
    <col min="13337" max="13337" width="6.6640625" style="264" customWidth="1"/>
    <col min="13338" max="13338" width="5.77734375" style="264" customWidth="1"/>
    <col min="13339" max="13339" width="9.109375" style="264" customWidth="1"/>
    <col min="13340" max="13568" width="9" style="264"/>
    <col min="13569" max="13569" width="15.21875" style="264" customWidth="1"/>
    <col min="13570" max="13582" width="6.33203125" style="264" customWidth="1"/>
    <col min="13583" max="13583" width="8" style="264" customWidth="1"/>
    <col min="13584" max="13584" width="5.44140625" style="264" customWidth="1"/>
    <col min="13585" max="13585" width="8.33203125" style="264" customWidth="1"/>
    <col min="13586" max="13586" width="5.77734375" style="264" customWidth="1"/>
    <col min="13587" max="13587" width="7.88671875" style="264" customWidth="1"/>
    <col min="13588" max="13588" width="5" style="264" customWidth="1"/>
    <col min="13589" max="13589" width="6.6640625" style="264" customWidth="1"/>
    <col min="13590" max="13590" width="5.6640625" style="264" customWidth="1"/>
    <col min="13591" max="13591" width="7.88671875" style="264" customWidth="1"/>
    <col min="13592" max="13592" width="5.77734375" style="264" customWidth="1"/>
    <col min="13593" max="13593" width="6.6640625" style="264" customWidth="1"/>
    <col min="13594" max="13594" width="5.77734375" style="264" customWidth="1"/>
    <col min="13595" max="13595" width="9.109375" style="264" customWidth="1"/>
    <col min="13596" max="13824" width="9" style="264"/>
    <col min="13825" max="13825" width="15.21875" style="264" customWidth="1"/>
    <col min="13826" max="13838" width="6.33203125" style="264" customWidth="1"/>
    <col min="13839" max="13839" width="8" style="264" customWidth="1"/>
    <col min="13840" max="13840" width="5.44140625" style="264" customWidth="1"/>
    <col min="13841" max="13841" width="8.33203125" style="264" customWidth="1"/>
    <col min="13842" max="13842" width="5.77734375" style="264" customWidth="1"/>
    <col min="13843" max="13843" width="7.88671875" style="264" customWidth="1"/>
    <col min="13844" max="13844" width="5" style="264" customWidth="1"/>
    <col min="13845" max="13845" width="6.6640625" style="264" customWidth="1"/>
    <col min="13846" max="13846" width="5.6640625" style="264" customWidth="1"/>
    <col min="13847" max="13847" width="7.88671875" style="264" customWidth="1"/>
    <col min="13848" max="13848" width="5.77734375" style="264" customWidth="1"/>
    <col min="13849" max="13849" width="6.6640625" style="264" customWidth="1"/>
    <col min="13850" max="13850" width="5.77734375" style="264" customWidth="1"/>
    <col min="13851" max="13851" width="9.109375" style="264" customWidth="1"/>
    <col min="13852" max="14080" width="9" style="264"/>
    <col min="14081" max="14081" width="15.21875" style="264" customWidth="1"/>
    <col min="14082" max="14094" width="6.33203125" style="264" customWidth="1"/>
    <col min="14095" max="14095" width="8" style="264" customWidth="1"/>
    <col min="14096" max="14096" width="5.44140625" style="264" customWidth="1"/>
    <col min="14097" max="14097" width="8.33203125" style="264" customWidth="1"/>
    <col min="14098" max="14098" width="5.77734375" style="264" customWidth="1"/>
    <col min="14099" max="14099" width="7.88671875" style="264" customWidth="1"/>
    <col min="14100" max="14100" width="5" style="264" customWidth="1"/>
    <col min="14101" max="14101" width="6.6640625" style="264" customWidth="1"/>
    <col min="14102" max="14102" width="5.6640625" style="264" customWidth="1"/>
    <col min="14103" max="14103" width="7.88671875" style="264" customWidth="1"/>
    <col min="14104" max="14104" width="5.77734375" style="264" customWidth="1"/>
    <col min="14105" max="14105" width="6.6640625" style="264" customWidth="1"/>
    <col min="14106" max="14106" width="5.77734375" style="264" customWidth="1"/>
    <col min="14107" max="14107" width="9.109375" style="264" customWidth="1"/>
    <col min="14108" max="14336" width="9" style="264"/>
    <col min="14337" max="14337" width="15.21875" style="264" customWidth="1"/>
    <col min="14338" max="14350" width="6.33203125" style="264" customWidth="1"/>
    <col min="14351" max="14351" width="8" style="264" customWidth="1"/>
    <col min="14352" max="14352" width="5.44140625" style="264" customWidth="1"/>
    <col min="14353" max="14353" width="8.33203125" style="264" customWidth="1"/>
    <col min="14354" max="14354" width="5.77734375" style="264" customWidth="1"/>
    <col min="14355" max="14355" width="7.88671875" style="264" customWidth="1"/>
    <col min="14356" max="14356" width="5" style="264" customWidth="1"/>
    <col min="14357" max="14357" width="6.6640625" style="264" customWidth="1"/>
    <col min="14358" max="14358" width="5.6640625" style="264" customWidth="1"/>
    <col min="14359" max="14359" width="7.88671875" style="264" customWidth="1"/>
    <col min="14360" max="14360" width="5.77734375" style="264" customWidth="1"/>
    <col min="14361" max="14361" width="6.6640625" style="264" customWidth="1"/>
    <col min="14362" max="14362" width="5.77734375" style="264" customWidth="1"/>
    <col min="14363" max="14363" width="9.109375" style="264" customWidth="1"/>
    <col min="14364" max="14592" width="9" style="264"/>
    <col min="14593" max="14593" width="15.21875" style="264" customWidth="1"/>
    <col min="14594" max="14606" width="6.33203125" style="264" customWidth="1"/>
    <col min="14607" max="14607" width="8" style="264" customWidth="1"/>
    <col min="14608" max="14608" width="5.44140625" style="264" customWidth="1"/>
    <col min="14609" max="14609" width="8.33203125" style="264" customWidth="1"/>
    <col min="14610" max="14610" width="5.77734375" style="264" customWidth="1"/>
    <col min="14611" max="14611" width="7.88671875" style="264" customWidth="1"/>
    <col min="14612" max="14612" width="5" style="264" customWidth="1"/>
    <col min="14613" max="14613" width="6.6640625" style="264" customWidth="1"/>
    <col min="14614" max="14614" width="5.6640625" style="264" customWidth="1"/>
    <col min="14615" max="14615" width="7.88671875" style="264" customWidth="1"/>
    <col min="14616" max="14616" width="5.77734375" style="264" customWidth="1"/>
    <col min="14617" max="14617" width="6.6640625" style="264" customWidth="1"/>
    <col min="14618" max="14618" width="5.77734375" style="264" customWidth="1"/>
    <col min="14619" max="14619" width="9.109375" style="264" customWidth="1"/>
    <col min="14620" max="14848" width="9" style="264"/>
    <col min="14849" max="14849" width="15.21875" style="264" customWidth="1"/>
    <col min="14850" max="14862" width="6.33203125" style="264" customWidth="1"/>
    <col min="14863" max="14863" width="8" style="264" customWidth="1"/>
    <col min="14864" max="14864" width="5.44140625" style="264" customWidth="1"/>
    <col min="14865" max="14865" width="8.33203125" style="264" customWidth="1"/>
    <col min="14866" max="14866" width="5.77734375" style="264" customWidth="1"/>
    <col min="14867" max="14867" width="7.88671875" style="264" customWidth="1"/>
    <col min="14868" max="14868" width="5" style="264" customWidth="1"/>
    <col min="14869" max="14869" width="6.6640625" style="264" customWidth="1"/>
    <col min="14870" max="14870" width="5.6640625" style="264" customWidth="1"/>
    <col min="14871" max="14871" width="7.88671875" style="264" customWidth="1"/>
    <col min="14872" max="14872" width="5.77734375" style="264" customWidth="1"/>
    <col min="14873" max="14873" width="6.6640625" style="264" customWidth="1"/>
    <col min="14874" max="14874" width="5.77734375" style="264" customWidth="1"/>
    <col min="14875" max="14875" width="9.109375" style="264" customWidth="1"/>
    <col min="14876" max="15104" width="9" style="264"/>
    <col min="15105" max="15105" width="15.21875" style="264" customWidth="1"/>
    <col min="15106" max="15118" width="6.33203125" style="264" customWidth="1"/>
    <col min="15119" max="15119" width="8" style="264" customWidth="1"/>
    <col min="15120" max="15120" width="5.44140625" style="264" customWidth="1"/>
    <col min="15121" max="15121" width="8.33203125" style="264" customWidth="1"/>
    <col min="15122" max="15122" width="5.77734375" style="264" customWidth="1"/>
    <col min="15123" max="15123" width="7.88671875" style="264" customWidth="1"/>
    <col min="15124" max="15124" width="5" style="264" customWidth="1"/>
    <col min="15125" max="15125" width="6.6640625" style="264" customWidth="1"/>
    <col min="15126" max="15126" width="5.6640625" style="264" customWidth="1"/>
    <col min="15127" max="15127" width="7.88671875" style="264" customWidth="1"/>
    <col min="15128" max="15128" width="5.77734375" style="264" customWidth="1"/>
    <col min="15129" max="15129" width="6.6640625" style="264" customWidth="1"/>
    <col min="15130" max="15130" width="5.77734375" style="264" customWidth="1"/>
    <col min="15131" max="15131" width="9.109375" style="264" customWidth="1"/>
    <col min="15132" max="15360" width="9" style="264"/>
    <col min="15361" max="15361" width="15.21875" style="264" customWidth="1"/>
    <col min="15362" max="15374" width="6.33203125" style="264" customWidth="1"/>
    <col min="15375" max="15375" width="8" style="264" customWidth="1"/>
    <col min="15376" max="15376" width="5.44140625" style="264" customWidth="1"/>
    <col min="15377" max="15377" width="8.33203125" style="264" customWidth="1"/>
    <col min="15378" max="15378" width="5.77734375" style="264" customWidth="1"/>
    <col min="15379" max="15379" width="7.88671875" style="264" customWidth="1"/>
    <col min="15380" max="15380" width="5" style="264" customWidth="1"/>
    <col min="15381" max="15381" width="6.6640625" style="264" customWidth="1"/>
    <col min="15382" max="15382" width="5.6640625" style="264" customWidth="1"/>
    <col min="15383" max="15383" width="7.88671875" style="264" customWidth="1"/>
    <col min="15384" max="15384" width="5.77734375" style="264" customWidth="1"/>
    <col min="15385" max="15385" width="6.6640625" style="264" customWidth="1"/>
    <col min="15386" max="15386" width="5.77734375" style="264" customWidth="1"/>
    <col min="15387" max="15387" width="9.109375" style="264" customWidth="1"/>
    <col min="15388" max="15616" width="9" style="264"/>
    <col min="15617" max="15617" width="15.21875" style="264" customWidth="1"/>
    <col min="15618" max="15630" width="6.33203125" style="264" customWidth="1"/>
    <col min="15631" max="15631" width="8" style="264" customWidth="1"/>
    <col min="15632" max="15632" width="5.44140625" style="264" customWidth="1"/>
    <col min="15633" max="15633" width="8.33203125" style="264" customWidth="1"/>
    <col min="15634" max="15634" width="5.77734375" style="264" customWidth="1"/>
    <col min="15635" max="15635" width="7.88671875" style="264" customWidth="1"/>
    <col min="15636" max="15636" width="5" style="264" customWidth="1"/>
    <col min="15637" max="15637" width="6.6640625" style="264" customWidth="1"/>
    <col min="15638" max="15638" width="5.6640625" style="264" customWidth="1"/>
    <col min="15639" max="15639" width="7.88671875" style="264" customWidth="1"/>
    <col min="15640" max="15640" width="5.77734375" style="264" customWidth="1"/>
    <col min="15641" max="15641" width="6.6640625" style="264" customWidth="1"/>
    <col min="15642" max="15642" width="5.77734375" style="264" customWidth="1"/>
    <col min="15643" max="15643" width="9.109375" style="264" customWidth="1"/>
    <col min="15644" max="15872" width="9" style="264"/>
    <col min="15873" max="15873" width="15.21875" style="264" customWidth="1"/>
    <col min="15874" max="15886" width="6.33203125" style="264" customWidth="1"/>
    <col min="15887" max="15887" width="8" style="264" customWidth="1"/>
    <col min="15888" max="15888" width="5.44140625" style="264" customWidth="1"/>
    <col min="15889" max="15889" width="8.33203125" style="264" customWidth="1"/>
    <col min="15890" max="15890" width="5.77734375" style="264" customWidth="1"/>
    <col min="15891" max="15891" width="7.88671875" style="264" customWidth="1"/>
    <col min="15892" max="15892" width="5" style="264" customWidth="1"/>
    <col min="15893" max="15893" width="6.6640625" style="264" customWidth="1"/>
    <col min="15894" max="15894" width="5.6640625" style="264" customWidth="1"/>
    <col min="15895" max="15895" width="7.88671875" style="264" customWidth="1"/>
    <col min="15896" max="15896" width="5.77734375" style="264" customWidth="1"/>
    <col min="15897" max="15897" width="6.6640625" style="264" customWidth="1"/>
    <col min="15898" max="15898" width="5.77734375" style="264" customWidth="1"/>
    <col min="15899" max="15899" width="9.109375" style="264" customWidth="1"/>
    <col min="15900" max="16128" width="9" style="264"/>
    <col min="16129" max="16129" width="15.21875" style="264" customWidth="1"/>
    <col min="16130" max="16142" width="6.33203125" style="264" customWidth="1"/>
    <col min="16143" max="16143" width="8" style="264" customWidth="1"/>
    <col min="16144" max="16144" width="5.44140625" style="264" customWidth="1"/>
    <col min="16145" max="16145" width="8.33203125" style="264" customWidth="1"/>
    <col min="16146" max="16146" width="5.77734375" style="264" customWidth="1"/>
    <col min="16147" max="16147" width="7.88671875" style="264" customWidth="1"/>
    <col min="16148" max="16148" width="5" style="264" customWidth="1"/>
    <col min="16149" max="16149" width="6.6640625" style="264" customWidth="1"/>
    <col min="16150" max="16150" width="5.6640625" style="264" customWidth="1"/>
    <col min="16151" max="16151" width="7.88671875" style="264" customWidth="1"/>
    <col min="16152" max="16152" width="5.77734375" style="264" customWidth="1"/>
    <col min="16153" max="16153" width="6.6640625" style="264" customWidth="1"/>
    <col min="16154" max="16154" width="5.77734375" style="264" customWidth="1"/>
    <col min="16155" max="16155" width="9.109375" style="264" customWidth="1"/>
    <col min="16156" max="16384" width="9" style="264"/>
  </cols>
  <sheetData>
    <row r="1" spans="1:28" ht="16.8" thickBot="1">
      <c r="A1" s="262" t="s">
        <v>343</v>
      </c>
      <c r="B1" s="263"/>
      <c r="C1" s="263"/>
      <c r="D1" s="263"/>
      <c r="E1" s="263"/>
      <c r="F1" s="263"/>
      <c r="G1" s="263"/>
      <c r="H1" s="263"/>
      <c r="I1" s="263"/>
      <c r="J1" s="263"/>
      <c r="K1" s="263"/>
      <c r="L1" s="263"/>
      <c r="M1" s="263"/>
      <c r="N1" s="263"/>
      <c r="O1" s="263"/>
      <c r="P1" s="263"/>
      <c r="Q1" s="263"/>
      <c r="R1" s="263"/>
      <c r="S1" s="263"/>
      <c r="T1" s="263"/>
      <c r="U1" s="263"/>
      <c r="V1" s="1678" t="s">
        <v>344</v>
      </c>
      <c r="W1" s="1678"/>
      <c r="X1" s="1679" t="s">
        <v>345</v>
      </c>
      <c r="Y1" s="1680"/>
      <c r="Z1" s="1680"/>
      <c r="AA1" s="1680"/>
      <c r="AB1" s="380" t="s">
        <v>9</v>
      </c>
    </row>
    <row r="2" spans="1:28" ht="16.8" thickBot="1">
      <c r="A2" s="262" t="s">
        <v>346</v>
      </c>
      <c r="B2" s="265" t="s">
        <v>347</v>
      </c>
      <c r="C2" s="266"/>
      <c r="D2" s="266"/>
      <c r="E2" s="266"/>
      <c r="F2" s="266"/>
      <c r="G2" s="266"/>
      <c r="H2" s="266"/>
      <c r="I2" s="266"/>
      <c r="J2" s="267"/>
      <c r="K2" s="266"/>
      <c r="L2" s="266"/>
      <c r="M2" s="266"/>
      <c r="N2" s="266"/>
      <c r="O2" s="266"/>
      <c r="P2" s="266"/>
      <c r="Q2" s="266"/>
      <c r="R2" s="266"/>
      <c r="S2" s="266"/>
      <c r="T2" s="266"/>
      <c r="U2" s="268"/>
      <c r="V2" s="1678" t="s">
        <v>348</v>
      </c>
      <c r="W2" s="1678"/>
      <c r="X2" s="1680" t="s">
        <v>457</v>
      </c>
      <c r="Y2" s="1680"/>
      <c r="Z2" s="1680"/>
      <c r="AA2" s="1680"/>
    </row>
    <row r="4" spans="1:28" ht="30.6" customHeight="1">
      <c r="A4" s="1681" t="s">
        <v>349</v>
      </c>
      <c r="B4" s="1681"/>
      <c r="C4" s="1681"/>
      <c r="D4" s="1681"/>
      <c r="E4" s="1681"/>
      <c r="F4" s="1681"/>
      <c r="G4" s="1681"/>
      <c r="H4" s="1681"/>
      <c r="I4" s="1681"/>
      <c r="J4" s="1681"/>
      <c r="K4" s="1681"/>
      <c r="L4" s="1681"/>
      <c r="M4" s="1681"/>
      <c r="N4" s="1681"/>
      <c r="O4" s="1681"/>
      <c r="P4" s="1681"/>
      <c r="Q4" s="1681"/>
      <c r="R4" s="1681"/>
      <c r="S4" s="1681"/>
      <c r="T4" s="1681"/>
      <c r="U4" s="1681"/>
      <c r="V4" s="1681"/>
      <c r="W4" s="1681"/>
      <c r="X4" s="1681"/>
      <c r="Y4" s="1681"/>
      <c r="Z4" s="1681"/>
      <c r="AA4" s="1681"/>
    </row>
    <row r="6" spans="1:28" ht="24" customHeight="1" thickBot="1">
      <c r="I6" s="1677" t="s">
        <v>458</v>
      </c>
      <c r="J6" s="1677"/>
      <c r="K6" s="1677"/>
      <c r="L6" s="1677"/>
      <c r="M6" s="1677"/>
      <c r="N6" s="1677"/>
      <c r="O6" s="1677"/>
      <c r="P6" s="1677"/>
      <c r="Q6" s="1677"/>
      <c r="R6" s="1677"/>
    </row>
    <row r="7" spans="1:28" ht="25.95" customHeight="1">
      <c r="A7" s="269"/>
      <c r="B7" s="270"/>
      <c r="C7" s="271"/>
      <c r="D7" s="271" t="s">
        <v>350</v>
      </c>
      <c r="E7" s="271" t="s">
        <v>351</v>
      </c>
      <c r="F7" s="271" t="s">
        <v>352</v>
      </c>
      <c r="G7" s="271" t="s">
        <v>353</v>
      </c>
      <c r="H7" s="271" t="s">
        <v>354</v>
      </c>
      <c r="I7" s="271" t="s">
        <v>355</v>
      </c>
      <c r="J7" s="271" t="s">
        <v>356</v>
      </c>
      <c r="K7" s="271"/>
      <c r="L7" s="271"/>
      <c r="M7" s="271"/>
      <c r="N7" s="1674" t="s">
        <v>357</v>
      </c>
      <c r="O7" s="1674"/>
      <c r="P7" s="1674"/>
      <c r="Q7" s="1674"/>
      <c r="R7" s="1674" t="s">
        <v>358</v>
      </c>
      <c r="S7" s="1674"/>
      <c r="T7" s="1674"/>
      <c r="U7" s="1674"/>
      <c r="V7" s="1674"/>
      <c r="W7" s="1674"/>
      <c r="X7" s="1674"/>
      <c r="Y7" s="1674"/>
      <c r="Z7" s="1675" t="s">
        <v>359</v>
      </c>
      <c r="AA7" s="1675"/>
    </row>
    <row r="8" spans="1:28" ht="25.95" customHeight="1">
      <c r="A8" s="272"/>
      <c r="B8" s="1676" t="s">
        <v>360</v>
      </c>
      <c r="C8" s="1676"/>
      <c r="D8" s="1676"/>
      <c r="E8" s="1676" t="s">
        <v>361</v>
      </c>
      <c r="F8" s="1676"/>
      <c r="G8" s="1676"/>
      <c r="H8" s="1676" t="s">
        <v>362</v>
      </c>
      <c r="I8" s="1676"/>
      <c r="J8" s="1676"/>
      <c r="K8" s="1676" t="s">
        <v>363</v>
      </c>
      <c r="L8" s="1676"/>
      <c r="M8" s="1676"/>
      <c r="N8" s="1676" t="s">
        <v>364</v>
      </c>
      <c r="O8" s="1676"/>
      <c r="P8" s="1676" t="s">
        <v>365</v>
      </c>
      <c r="Q8" s="1676"/>
      <c r="R8" s="1668" t="s">
        <v>366</v>
      </c>
      <c r="S8" s="1669"/>
      <c r="T8" s="1669"/>
      <c r="U8" s="1670"/>
      <c r="V8" s="1668" t="s">
        <v>367</v>
      </c>
      <c r="W8" s="1669"/>
      <c r="X8" s="1669"/>
      <c r="Y8" s="1670"/>
      <c r="Z8" s="273"/>
      <c r="AA8" s="274"/>
    </row>
    <row r="9" spans="1:28" ht="49.5" customHeight="1">
      <c r="A9" s="275" t="s">
        <v>368</v>
      </c>
      <c r="B9" s="276" t="s">
        <v>369</v>
      </c>
      <c r="C9" s="277" t="s">
        <v>370</v>
      </c>
      <c r="D9" s="277" t="s">
        <v>371</v>
      </c>
      <c r="E9" s="277" t="s">
        <v>369</v>
      </c>
      <c r="F9" s="277" t="s">
        <v>370</v>
      </c>
      <c r="G9" s="278" t="s">
        <v>371</v>
      </c>
      <c r="H9" s="278" t="s">
        <v>369</v>
      </c>
      <c r="I9" s="278" t="s">
        <v>370</v>
      </c>
      <c r="J9" s="278" t="s">
        <v>371</v>
      </c>
      <c r="K9" s="278" t="s">
        <v>369</v>
      </c>
      <c r="L9" s="278" t="s">
        <v>370</v>
      </c>
      <c r="M9" s="278" t="s">
        <v>371</v>
      </c>
      <c r="N9" s="278" t="s">
        <v>372</v>
      </c>
      <c r="O9" s="278" t="s">
        <v>373</v>
      </c>
      <c r="P9" s="278" t="s">
        <v>372</v>
      </c>
      <c r="Q9" s="277" t="s">
        <v>373</v>
      </c>
      <c r="R9" s="1671" t="s">
        <v>374</v>
      </c>
      <c r="S9" s="1671"/>
      <c r="T9" s="1672" t="s">
        <v>375</v>
      </c>
      <c r="U9" s="1672"/>
      <c r="V9" s="1671" t="s">
        <v>376</v>
      </c>
      <c r="W9" s="1671"/>
      <c r="X9" s="1672" t="s">
        <v>377</v>
      </c>
      <c r="Y9" s="1672"/>
      <c r="Z9" s="277" t="s">
        <v>378</v>
      </c>
      <c r="AA9" s="277" t="s">
        <v>373</v>
      </c>
    </row>
    <row r="10" spans="1:28" ht="51">
      <c r="A10" s="263"/>
      <c r="B10" s="279"/>
      <c r="C10" s="279"/>
      <c r="D10" s="279"/>
      <c r="E10" s="279"/>
      <c r="F10" s="279"/>
      <c r="G10" s="280"/>
      <c r="H10" s="280"/>
      <c r="I10" s="280"/>
      <c r="J10" s="280"/>
      <c r="K10" s="280"/>
      <c r="L10" s="280"/>
      <c r="M10" s="280"/>
      <c r="N10" s="280"/>
      <c r="O10" s="281" t="s">
        <v>379</v>
      </c>
      <c r="P10" s="280"/>
      <c r="Q10" s="282" t="s">
        <v>379</v>
      </c>
      <c r="R10" s="283" t="s">
        <v>372</v>
      </c>
      <c r="S10" s="284" t="s">
        <v>380</v>
      </c>
      <c r="T10" s="1673" t="s">
        <v>381</v>
      </c>
      <c r="U10" s="1673"/>
      <c r="V10" s="283" t="s">
        <v>372</v>
      </c>
      <c r="W10" s="285" t="s">
        <v>382</v>
      </c>
      <c r="X10" s="1673" t="s">
        <v>381</v>
      </c>
      <c r="Y10" s="1673"/>
      <c r="Z10" s="279"/>
      <c r="AA10" s="282" t="s">
        <v>379</v>
      </c>
    </row>
    <row r="11" spans="1:28" s="286" customFormat="1" ht="46.2" customHeight="1">
      <c r="A11" s="381" t="s">
        <v>383</v>
      </c>
      <c r="B11" s="382">
        <v>0</v>
      </c>
      <c r="C11" s="383">
        <v>0</v>
      </c>
      <c r="D11" s="383">
        <v>0</v>
      </c>
      <c r="E11" s="383">
        <v>0</v>
      </c>
      <c r="F11" s="383">
        <v>0</v>
      </c>
      <c r="G11" s="383">
        <v>0</v>
      </c>
      <c r="H11" s="383">
        <v>0</v>
      </c>
      <c r="I11" s="383">
        <v>0</v>
      </c>
      <c r="J11" s="383">
        <v>0</v>
      </c>
      <c r="K11" s="383">
        <v>0</v>
      </c>
      <c r="L11" s="383">
        <v>0</v>
      </c>
      <c r="M11" s="383">
        <v>0</v>
      </c>
      <c r="N11" s="383">
        <v>0</v>
      </c>
      <c r="O11" s="383">
        <v>0</v>
      </c>
      <c r="P11" s="383">
        <v>0</v>
      </c>
      <c r="Q11" s="383">
        <v>0</v>
      </c>
      <c r="R11" s="383">
        <v>0</v>
      </c>
      <c r="S11" s="383">
        <v>0</v>
      </c>
      <c r="T11" s="1667">
        <v>0</v>
      </c>
      <c r="U11" s="1667"/>
      <c r="V11" s="383">
        <v>0</v>
      </c>
      <c r="W11" s="383">
        <v>0</v>
      </c>
      <c r="X11" s="1667">
        <v>0</v>
      </c>
      <c r="Y11" s="1667"/>
      <c r="Z11" s="383">
        <v>0</v>
      </c>
      <c r="AA11" s="383">
        <v>0</v>
      </c>
    </row>
    <row r="12" spans="1:28" ht="23.4" customHeight="1">
      <c r="A12" s="287"/>
      <c r="B12" s="288"/>
      <c r="C12" s="289"/>
      <c r="D12" s="289"/>
      <c r="E12" s="289"/>
      <c r="F12" s="289"/>
      <c r="G12" s="289"/>
      <c r="H12" s="289"/>
      <c r="I12" s="289"/>
      <c r="J12" s="289"/>
      <c r="K12" s="289"/>
      <c r="L12" s="289"/>
      <c r="M12" s="289"/>
      <c r="N12" s="289"/>
      <c r="O12" s="289"/>
      <c r="P12" s="289"/>
      <c r="Q12" s="289"/>
      <c r="R12" s="289"/>
      <c r="S12" s="289"/>
      <c r="T12" s="289"/>
      <c r="U12" s="289"/>
      <c r="V12" s="289"/>
      <c r="W12" s="289"/>
      <c r="X12" s="289"/>
      <c r="Y12" s="289"/>
      <c r="Z12" s="289"/>
      <c r="AA12" s="289"/>
    </row>
    <row r="13" spans="1:28" ht="30.6" customHeight="1">
      <c r="A13" s="290"/>
      <c r="B13" s="288"/>
      <c r="C13" s="289"/>
      <c r="D13" s="289"/>
      <c r="E13" s="289"/>
      <c r="F13" s="289"/>
      <c r="G13" s="289"/>
      <c r="H13" s="289"/>
      <c r="I13" s="289"/>
      <c r="J13" s="289"/>
      <c r="K13" s="289"/>
      <c r="L13" s="289"/>
      <c r="M13" s="289"/>
      <c r="N13" s="289"/>
      <c r="O13" s="289"/>
      <c r="P13" s="289"/>
      <c r="Q13" s="289"/>
      <c r="R13" s="289"/>
      <c r="S13" s="289"/>
      <c r="T13" s="289"/>
      <c r="U13" s="289"/>
      <c r="V13" s="289"/>
      <c r="W13" s="289"/>
      <c r="X13" s="289"/>
      <c r="Y13" s="289"/>
      <c r="Z13" s="289"/>
      <c r="AA13" s="289"/>
    </row>
    <row r="14" spans="1:28" ht="22.95" customHeight="1">
      <c r="A14" s="290"/>
      <c r="B14" s="288"/>
      <c r="C14" s="289"/>
      <c r="D14" s="289"/>
      <c r="E14" s="289"/>
      <c r="F14" s="289"/>
      <c r="G14" s="289"/>
      <c r="H14" s="289"/>
      <c r="I14" s="289"/>
      <c r="J14" s="289"/>
      <c r="K14" s="289"/>
      <c r="L14" s="289"/>
      <c r="M14" s="289"/>
      <c r="N14" s="289"/>
      <c r="O14" s="289"/>
      <c r="P14" s="289"/>
      <c r="Q14" s="289"/>
      <c r="R14" s="289"/>
      <c r="S14" s="289"/>
      <c r="T14" s="289"/>
      <c r="U14" s="289"/>
      <c r="V14" s="289"/>
      <c r="W14" s="289"/>
      <c r="X14" s="289"/>
      <c r="Y14" s="289"/>
      <c r="Z14" s="289"/>
      <c r="AA14" s="289"/>
    </row>
    <row r="15" spans="1:28" ht="23.4" customHeight="1">
      <c r="A15" s="290"/>
      <c r="B15" s="288"/>
      <c r="C15" s="289"/>
      <c r="D15" s="289"/>
      <c r="E15" s="289"/>
      <c r="F15" s="289"/>
      <c r="G15" s="289"/>
      <c r="H15" s="289"/>
      <c r="I15" s="289"/>
      <c r="J15" s="289"/>
      <c r="K15" s="289"/>
      <c r="L15" s="289"/>
      <c r="M15" s="289"/>
      <c r="N15" s="289"/>
      <c r="O15" s="289"/>
      <c r="P15" s="289"/>
      <c r="Q15" s="289"/>
      <c r="R15" s="289"/>
      <c r="S15" s="289"/>
      <c r="T15" s="289"/>
      <c r="U15" s="289"/>
      <c r="V15" s="289"/>
      <c r="W15" s="289"/>
      <c r="X15" s="289"/>
      <c r="Y15" s="289"/>
      <c r="Z15" s="289"/>
      <c r="AA15" s="289"/>
    </row>
    <row r="16" spans="1:28" ht="24" customHeight="1">
      <c r="A16" s="290"/>
      <c r="B16" s="288"/>
      <c r="C16" s="289"/>
      <c r="D16" s="289"/>
      <c r="E16" s="289"/>
      <c r="F16" s="289"/>
      <c r="G16" s="289"/>
      <c r="H16" s="289"/>
      <c r="I16" s="289"/>
      <c r="J16" s="289"/>
      <c r="K16" s="289"/>
      <c r="L16" s="289"/>
      <c r="M16" s="289"/>
      <c r="N16" s="289"/>
      <c r="O16" s="289"/>
      <c r="P16" s="289"/>
      <c r="Q16" s="289"/>
      <c r="R16" s="289"/>
      <c r="S16" s="289"/>
      <c r="T16" s="289"/>
      <c r="U16" s="289"/>
      <c r="V16" s="289"/>
      <c r="W16" s="289"/>
      <c r="X16" s="289"/>
      <c r="Y16" s="289"/>
      <c r="Z16" s="289"/>
      <c r="AA16" s="289"/>
    </row>
    <row r="17" spans="1:27">
      <c r="A17" s="290"/>
      <c r="B17" s="288"/>
      <c r="C17" s="289"/>
      <c r="D17" s="289"/>
      <c r="E17" s="289"/>
      <c r="F17" s="289"/>
      <c r="G17" s="289"/>
      <c r="H17" s="289"/>
      <c r="I17" s="289"/>
      <c r="J17" s="289"/>
      <c r="K17" s="289"/>
      <c r="L17" s="289"/>
      <c r="M17" s="289"/>
      <c r="N17" s="289"/>
      <c r="O17" s="289"/>
      <c r="P17" s="289"/>
      <c r="Q17" s="289"/>
      <c r="R17" s="289"/>
      <c r="S17" s="289"/>
      <c r="T17" s="289"/>
      <c r="U17" s="289"/>
      <c r="V17" s="289"/>
      <c r="W17" s="289"/>
      <c r="X17" s="289"/>
      <c r="Y17" s="289"/>
      <c r="Z17" s="289"/>
      <c r="AA17" s="289"/>
    </row>
    <row r="18" spans="1:27">
      <c r="A18" s="290"/>
      <c r="B18" s="288"/>
      <c r="C18" s="289"/>
      <c r="D18" s="289"/>
      <c r="E18" s="289"/>
      <c r="F18" s="289"/>
      <c r="G18" s="289"/>
      <c r="H18" s="289"/>
      <c r="I18" s="289"/>
      <c r="J18" s="289"/>
      <c r="K18" s="289"/>
      <c r="L18" s="289"/>
      <c r="M18" s="289"/>
      <c r="N18" s="289"/>
      <c r="O18" s="289"/>
      <c r="P18" s="289"/>
      <c r="Q18" s="289"/>
      <c r="R18" s="289"/>
      <c r="S18" s="289"/>
      <c r="T18" s="289"/>
      <c r="U18" s="289"/>
      <c r="V18" s="289"/>
      <c r="W18" s="289"/>
      <c r="X18" s="289"/>
      <c r="Y18" s="289"/>
      <c r="Z18" s="289"/>
      <c r="AA18" s="289"/>
    </row>
    <row r="19" spans="1:27">
      <c r="A19" s="290"/>
      <c r="B19" s="288"/>
      <c r="C19" s="289"/>
      <c r="D19" s="289"/>
      <c r="E19" s="289"/>
      <c r="F19" s="289"/>
      <c r="G19" s="289"/>
      <c r="H19" s="289"/>
      <c r="I19" s="289"/>
      <c r="J19" s="289"/>
      <c r="K19" s="289"/>
      <c r="L19" s="289"/>
      <c r="M19" s="289"/>
      <c r="N19" s="289"/>
      <c r="O19" s="289"/>
      <c r="P19" s="289"/>
      <c r="Q19" s="289"/>
      <c r="R19" s="289"/>
      <c r="S19" s="289"/>
      <c r="T19" s="289"/>
      <c r="U19" s="289"/>
      <c r="V19" s="289"/>
      <c r="W19" s="289"/>
      <c r="X19" s="289"/>
      <c r="Y19" s="289"/>
      <c r="Z19" s="289"/>
      <c r="AA19" s="289"/>
    </row>
    <row r="20" spans="1:27">
      <c r="A20" s="290"/>
      <c r="B20" s="288"/>
      <c r="C20" s="289"/>
      <c r="D20" s="289"/>
      <c r="E20" s="289"/>
      <c r="F20" s="289"/>
      <c r="G20" s="289"/>
      <c r="H20" s="289"/>
      <c r="I20" s="289"/>
      <c r="J20" s="289"/>
      <c r="K20" s="289"/>
      <c r="L20" s="289"/>
      <c r="M20" s="289"/>
      <c r="N20" s="289"/>
      <c r="O20" s="289"/>
      <c r="P20" s="289"/>
      <c r="Q20" s="289"/>
      <c r="R20" s="289"/>
      <c r="S20" s="289"/>
      <c r="T20" s="289"/>
      <c r="U20" s="289"/>
      <c r="V20" s="289"/>
      <c r="W20" s="289"/>
      <c r="X20" s="289"/>
      <c r="Y20" s="289"/>
      <c r="Z20" s="289"/>
      <c r="AA20" s="289"/>
    </row>
    <row r="21" spans="1:27">
      <c r="A21" s="291"/>
      <c r="B21" s="288"/>
      <c r="C21" s="289"/>
      <c r="D21" s="289"/>
      <c r="E21" s="289"/>
      <c r="F21" s="289"/>
      <c r="G21" s="289"/>
      <c r="H21" s="289"/>
      <c r="I21" s="289"/>
      <c r="J21" s="289"/>
      <c r="K21" s="289"/>
      <c r="L21" s="289"/>
      <c r="M21" s="289"/>
      <c r="N21" s="289"/>
      <c r="O21" s="289"/>
      <c r="P21" s="289"/>
      <c r="Q21" s="289"/>
      <c r="R21" s="289"/>
      <c r="S21" s="289"/>
      <c r="T21" s="289"/>
      <c r="U21" s="289"/>
      <c r="V21" s="289"/>
      <c r="W21" s="289"/>
      <c r="X21" s="289"/>
      <c r="Y21" s="289"/>
      <c r="Z21" s="289"/>
      <c r="AA21" s="289"/>
    </row>
    <row r="22" spans="1:27">
      <c r="A22" s="287"/>
      <c r="B22" s="288"/>
      <c r="C22" s="289"/>
      <c r="D22" s="289"/>
      <c r="E22" s="289"/>
      <c r="F22" s="289"/>
      <c r="G22" s="289"/>
      <c r="H22" s="289"/>
      <c r="I22" s="289"/>
      <c r="J22" s="289"/>
      <c r="K22" s="289"/>
      <c r="L22" s="289"/>
      <c r="M22" s="289"/>
      <c r="N22" s="289"/>
      <c r="O22" s="289"/>
      <c r="P22" s="289"/>
      <c r="Q22" s="289"/>
      <c r="R22" s="289"/>
      <c r="S22" s="289"/>
      <c r="T22" s="289"/>
      <c r="U22" s="289"/>
      <c r="V22" s="289"/>
      <c r="W22" s="289"/>
      <c r="X22" s="289"/>
      <c r="Y22" s="289"/>
      <c r="Z22" s="289"/>
      <c r="AA22" s="289"/>
    </row>
    <row r="23" spans="1:27" ht="16.8" thickBot="1">
      <c r="A23" s="292"/>
      <c r="B23" s="293"/>
      <c r="C23" s="294"/>
      <c r="D23" s="294"/>
      <c r="E23" s="294"/>
      <c r="F23" s="294"/>
      <c r="G23" s="294"/>
      <c r="H23" s="294"/>
      <c r="I23" s="294"/>
      <c r="J23" s="294"/>
      <c r="K23" s="294"/>
      <c r="L23" s="294"/>
      <c r="M23" s="294"/>
      <c r="N23" s="294"/>
      <c r="O23" s="294"/>
      <c r="P23" s="294"/>
      <c r="Q23" s="294"/>
      <c r="R23" s="294"/>
      <c r="S23" s="294"/>
      <c r="T23" s="294"/>
      <c r="U23" s="294"/>
      <c r="V23" s="294"/>
      <c r="W23" s="294"/>
      <c r="X23" s="294"/>
      <c r="Y23" s="294"/>
      <c r="Z23" s="294"/>
      <c r="AA23" s="294"/>
    </row>
    <row r="24" spans="1:27">
      <c r="A24" s="263" t="s">
        <v>310</v>
      </c>
      <c r="B24" s="263" t="s">
        <v>384</v>
      </c>
      <c r="C24" s="263"/>
      <c r="D24" s="263"/>
      <c r="E24" s="263"/>
      <c r="F24" s="263"/>
      <c r="G24" s="263" t="s">
        <v>311</v>
      </c>
      <c r="H24" s="263"/>
      <c r="I24" s="263"/>
      <c r="J24" s="263"/>
      <c r="K24" s="263"/>
      <c r="L24" s="263"/>
      <c r="M24" s="263"/>
      <c r="N24" s="263" t="s">
        <v>385</v>
      </c>
      <c r="O24" s="263"/>
      <c r="P24" s="263"/>
      <c r="Q24" s="263"/>
      <c r="R24" s="263"/>
      <c r="S24" s="263"/>
      <c r="T24" s="263" t="s">
        <v>386</v>
      </c>
      <c r="U24" s="263"/>
      <c r="V24" s="263"/>
      <c r="W24" s="263"/>
      <c r="X24" s="263"/>
      <c r="Y24" s="263"/>
      <c r="Z24" s="263"/>
      <c r="AA24" s="263"/>
    </row>
    <row r="25" spans="1:27" ht="21" customHeight="1">
      <c r="A25" s="263" t="s">
        <v>384</v>
      </c>
      <c r="B25" s="263" t="s">
        <v>384</v>
      </c>
      <c r="C25" s="263"/>
      <c r="D25" s="263"/>
      <c r="E25" s="263"/>
      <c r="F25" s="263"/>
      <c r="G25" s="263"/>
      <c r="H25" s="263"/>
      <c r="I25" s="263"/>
      <c r="J25" s="263"/>
      <c r="K25" s="263"/>
      <c r="L25" s="263"/>
      <c r="M25" s="263"/>
      <c r="N25" s="263" t="s">
        <v>314</v>
      </c>
      <c r="O25" s="263"/>
      <c r="P25" s="263"/>
      <c r="Q25" s="263"/>
      <c r="R25" s="263"/>
      <c r="S25" s="263"/>
      <c r="T25" s="263"/>
      <c r="U25" s="263"/>
      <c r="V25" s="263"/>
      <c r="W25" s="263"/>
      <c r="X25" s="263"/>
      <c r="Y25" s="263"/>
      <c r="Z25" s="263"/>
      <c r="AA25" s="263"/>
    </row>
    <row r="26" spans="1:27" ht="21" customHeight="1">
      <c r="B26" s="263"/>
      <c r="C26" s="263"/>
      <c r="D26" s="263"/>
      <c r="E26" s="263"/>
      <c r="F26" s="263"/>
      <c r="G26" s="263"/>
      <c r="H26" s="263"/>
      <c r="I26" s="263"/>
      <c r="J26" s="263"/>
      <c r="K26" s="263"/>
      <c r="L26" s="263"/>
      <c r="M26" s="263"/>
      <c r="N26" s="263"/>
      <c r="O26" s="263"/>
      <c r="P26" s="263"/>
      <c r="Q26" s="263"/>
      <c r="R26" s="263"/>
      <c r="S26" s="263"/>
      <c r="T26" s="263"/>
      <c r="U26" s="263"/>
      <c r="V26" s="263"/>
      <c r="W26" s="263"/>
      <c r="X26" s="263"/>
      <c r="Y26" s="263"/>
      <c r="Z26" s="263"/>
      <c r="AA26" s="295" t="s">
        <v>459</v>
      </c>
    </row>
    <row r="27" spans="1:27">
      <c r="A27" s="263" t="s">
        <v>387</v>
      </c>
      <c r="B27" s="263"/>
      <c r="C27" s="263"/>
      <c r="D27" s="263"/>
      <c r="E27" s="263"/>
      <c r="F27" s="263"/>
      <c r="G27" s="263"/>
      <c r="H27" s="263"/>
      <c r="I27" s="263"/>
      <c r="J27" s="263"/>
      <c r="K27" s="263"/>
      <c r="L27" s="263"/>
      <c r="M27" s="263"/>
      <c r="N27" s="263"/>
      <c r="O27" s="263"/>
      <c r="P27" s="263"/>
      <c r="Q27" s="263"/>
      <c r="R27" s="263"/>
      <c r="S27" s="263"/>
      <c r="T27" s="263"/>
      <c r="U27" s="263"/>
      <c r="V27" s="263"/>
      <c r="W27" s="263"/>
      <c r="X27" s="263"/>
      <c r="Y27" s="263"/>
      <c r="Z27" s="263"/>
      <c r="AA27" s="263"/>
    </row>
    <row r="28" spans="1:27">
      <c r="A28" s="263" t="s">
        <v>388</v>
      </c>
    </row>
  </sheetData>
  <sheetProtection formatCells="0" formatColumns="0" formatRows="0" insertRows="0" deleteRows="0" selectLockedCells="1"/>
  <mergeCells count="25">
    <mergeCell ref="I6:R6"/>
    <mergeCell ref="V1:W1"/>
    <mergeCell ref="X1:AA1"/>
    <mergeCell ref="V2:W2"/>
    <mergeCell ref="X2:AA2"/>
    <mergeCell ref="A4:AA4"/>
    <mergeCell ref="N7:Q7"/>
    <mergeCell ref="R7:Y7"/>
    <mergeCell ref="Z7:AA7"/>
    <mergeCell ref="B8:D8"/>
    <mergeCell ref="E8:G8"/>
    <mergeCell ref="H8:J8"/>
    <mergeCell ref="K8:M8"/>
    <mergeCell ref="N8:O8"/>
    <mergeCell ref="P8:Q8"/>
    <mergeCell ref="R8:U8"/>
    <mergeCell ref="T11:U11"/>
    <mergeCell ref="X11:Y11"/>
    <mergeCell ref="V8:Y8"/>
    <mergeCell ref="R9:S9"/>
    <mergeCell ref="T9:U9"/>
    <mergeCell ref="V9:W9"/>
    <mergeCell ref="X9:Y9"/>
    <mergeCell ref="T10:U10"/>
    <mergeCell ref="X10:Y10"/>
  </mergeCells>
  <phoneticPr fontId="8" type="noConversion"/>
  <hyperlinks>
    <hyperlink ref="AB1" location="預告統計資料發布時間表!D109" display="回發布時間表" xr:uid="{32116792-FCCB-4AB1-9696-BFC95FB369A4}"/>
  </hyperlinks>
  <printOptions horizontalCentered="1"/>
  <pageMargins left="0.59027777777777779" right="0.59027777777777779" top="0.74791666666666667" bottom="0.74791666666666667" header="0.51180555555555551" footer="0.51180555555555551"/>
  <pageSetup paperSize="9" scale="75" firstPageNumber="0" orientation="landscape" horizontalDpi="300" verticalDpi="300" r:id="rId1"/>
  <headerFooter alignWithMargins="0"/>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ECFA35-BBB7-4A05-8DCF-6C0386477C65}">
  <sheetPr>
    <pageSetUpPr fitToPage="1"/>
  </sheetPr>
  <dimension ref="A1:Z14"/>
  <sheetViews>
    <sheetView topLeftCell="H1" zoomScale="85" zoomScaleNormal="85" zoomScaleSheetLayoutView="85" workbookViewId="0">
      <selection activeCell="Z1" sqref="Z1"/>
    </sheetView>
  </sheetViews>
  <sheetFormatPr defaultColWidth="9" defaultRowHeight="13.8"/>
  <cols>
    <col min="1" max="1" width="16.33203125" style="297" customWidth="1"/>
    <col min="2" max="12" width="13.5546875" style="297" customWidth="1"/>
    <col min="13" max="13" width="16.6640625" style="297" customWidth="1"/>
    <col min="14" max="14" width="12.77734375" style="297" bestFit="1" customWidth="1"/>
    <col min="15" max="25" width="11.44140625" style="297" customWidth="1"/>
    <col min="26" max="255" width="9" style="297"/>
    <col min="256" max="256" width="16.33203125" style="297" customWidth="1"/>
    <col min="257" max="268" width="13.5546875" style="297" customWidth="1"/>
    <col min="269" max="269" width="10.44140625" style="297" customWidth="1"/>
    <col min="270" max="511" width="9" style="297"/>
    <col min="512" max="512" width="16.33203125" style="297" customWidth="1"/>
    <col min="513" max="524" width="13.5546875" style="297" customWidth="1"/>
    <col min="525" max="525" width="10.44140625" style="297" customWidth="1"/>
    <col min="526" max="767" width="9" style="297"/>
    <col min="768" max="768" width="16.33203125" style="297" customWidth="1"/>
    <col min="769" max="780" width="13.5546875" style="297" customWidth="1"/>
    <col min="781" max="781" width="10.44140625" style="297" customWidth="1"/>
    <col min="782" max="1023" width="9" style="297"/>
    <col min="1024" max="1024" width="16.33203125" style="297" customWidth="1"/>
    <col min="1025" max="1036" width="13.5546875" style="297" customWidth="1"/>
    <col min="1037" max="1037" width="10.44140625" style="297" customWidth="1"/>
    <col min="1038" max="1279" width="9" style="297"/>
    <col min="1280" max="1280" width="16.33203125" style="297" customWidth="1"/>
    <col min="1281" max="1292" width="13.5546875" style="297" customWidth="1"/>
    <col min="1293" max="1293" width="10.44140625" style="297" customWidth="1"/>
    <col min="1294" max="1535" width="9" style="297"/>
    <col min="1536" max="1536" width="16.33203125" style="297" customWidth="1"/>
    <col min="1537" max="1548" width="13.5546875" style="297" customWidth="1"/>
    <col min="1549" max="1549" width="10.44140625" style="297" customWidth="1"/>
    <col min="1550" max="1791" width="9" style="297"/>
    <col min="1792" max="1792" width="16.33203125" style="297" customWidth="1"/>
    <col min="1793" max="1804" width="13.5546875" style="297" customWidth="1"/>
    <col min="1805" max="1805" width="10.44140625" style="297" customWidth="1"/>
    <col min="1806" max="2047" width="9" style="297"/>
    <col min="2048" max="2048" width="16.33203125" style="297" customWidth="1"/>
    <col min="2049" max="2060" width="13.5546875" style="297" customWidth="1"/>
    <col min="2061" max="2061" width="10.44140625" style="297" customWidth="1"/>
    <col min="2062" max="2303" width="9" style="297"/>
    <col min="2304" max="2304" width="16.33203125" style="297" customWidth="1"/>
    <col min="2305" max="2316" width="13.5546875" style="297" customWidth="1"/>
    <col min="2317" max="2317" width="10.44140625" style="297" customWidth="1"/>
    <col min="2318" max="2559" width="9" style="297"/>
    <col min="2560" max="2560" width="16.33203125" style="297" customWidth="1"/>
    <col min="2561" max="2572" width="13.5546875" style="297" customWidth="1"/>
    <col min="2573" max="2573" width="10.44140625" style="297" customWidth="1"/>
    <col min="2574" max="2815" width="9" style="297"/>
    <col min="2816" max="2816" width="16.33203125" style="297" customWidth="1"/>
    <col min="2817" max="2828" width="13.5546875" style="297" customWidth="1"/>
    <col min="2829" max="2829" width="10.44140625" style="297" customWidth="1"/>
    <col min="2830" max="3071" width="9" style="297"/>
    <col min="3072" max="3072" width="16.33203125" style="297" customWidth="1"/>
    <col min="3073" max="3084" width="13.5546875" style="297" customWidth="1"/>
    <col min="3085" max="3085" width="10.44140625" style="297" customWidth="1"/>
    <col min="3086" max="3327" width="9" style="297"/>
    <col min="3328" max="3328" width="16.33203125" style="297" customWidth="1"/>
    <col min="3329" max="3340" width="13.5546875" style="297" customWidth="1"/>
    <col min="3341" max="3341" width="10.44140625" style="297" customWidth="1"/>
    <col min="3342" max="3583" width="9" style="297"/>
    <col min="3584" max="3584" width="16.33203125" style="297" customWidth="1"/>
    <col min="3585" max="3596" width="13.5546875" style="297" customWidth="1"/>
    <col min="3597" max="3597" width="10.44140625" style="297" customWidth="1"/>
    <col min="3598" max="3839" width="9" style="297"/>
    <col min="3840" max="3840" width="16.33203125" style="297" customWidth="1"/>
    <col min="3841" max="3852" width="13.5546875" style="297" customWidth="1"/>
    <col min="3853" max="3853" width="10.44140625" style="297" customWidth="1"/>
    <col min="3854" max="4095" width="9" style="297"/>
    <col min="4096" max="4096" width="16.33203125" style="297" customWidth="1"/>
    <col min="4097" max="4108" width="13.5546875" style="297" customWidth="1"/>
    <col min="4109" max="4109" width="10.44140625" style="297" customWidth="1"/>
    <col min="4110" max="4351" width="9" style="297"/>
    <col min="4352" max="4352" width="16.33203125" style="297" customWidth="1"/>
    <col min="4353" max="4364" width="13.5546875" style="297" customWidth="1"/>
    <col min="4365" max="4365" width="10.44140625" style="297" customWidth="1"/>
    <col min="4366" max="4607" width="9" style="297"/>
    <col min="4608" max="4608" width="16.33203125" style="297" customWidth="1"/>
    <col min="4609" max="4620" width="13.5546875" style="297" customWidth="1"/>
    <col min="4621" max="4621" width="10.44140625" style="297" customWidth="1"/>
    <col min="4622" max="4863" width="9" style="297"/>
    <col min="4864" max="4864" width="16.33203125" style="297" customWidth="1"/>
    <col min="4865" max="4876" width="13.5546875" style="297" customWidth="1"/>
    <col min="4877" max="4877" width="10.44140625" style="297" customWidth="1"/>
    <col min="4878" max="5119" width="9" style="297"/>
    <col min="5120" max="5120" width="16.33203125" style="297" customWidth="1"/>
    <col min="5121" max="5132" width="13.5546875" style="297" customWidth="1"/>
    <col min="5133" max="5133" width="10.44140625" style="297" customWidth="1"/>
    <col min="5134" max="5375" width="9" style="297"/>
    <col min="5376" max="5376" width="16.33203125" style="297" customWidth="1"/>
    <col min="5377" max="5388" width="13.5546875" style="297" customWidth="1"/>
    <col min="5389" max="5389" width="10.44140625" style="297" customWidth="1"/>
    <col min="5390" max="5631" width="9" style="297"/>
    <col min="5632" max="5632" width="16.33203125" style="297" customWidth="1"/>
    <col min="5633" max="5644" width="13.5546875" style="297" customWidth="1"/>
    <col min="5645" max="5645" width="10.44140625" style="297" customWidth="1"/>
    <col min="5646" max="5887" width="9" style="297"/>
    <col min="5888" max="5888" width="16.33203125" style="297" customWidth="1"/>
    <col min="5889" max="5900" width="13.5546875" style="297" customWidth="1"/>
    <col min="5901" max="5901" width="10.44140625" style="297" customWidth="1"/>
    <col min="5902" max="6143" width="9" style="297"/>
    <col min="6144" max="6144" width="16.33203125" style="297" customWidth="1"/>
    <col min="6145" max="6156" width="13.5546875" style="297" customWidth="1"/>
    <col min="6157" max="6157" width="10.44140625" style="297" customWidth="1"/>
    <col min="6158" max="6399" width="9" style="297"/>
    <col min="6400" max="6400" width="16.33203125" style="297" customWidth="1"/>
    <col min="6401" max="6412" width="13.5546875" style="297" customWidth="1"/>
    <col min="6413" max="6413" width="10.44140625" style="297" customWidth="1"/>
    <col min="6414" max="6655" width="9" style="297"/>
    <col min="6656" max="6656" width="16.33203125" style="297" customWidth="1"/>
    <col min="6657" max="6668" width="13.5546875" style="297" customWidth="1"/>
    <col min="6669" max="6669" width="10.44140625" style="297" customWidth="1"/>
    <col min="6670" max="6911" width="9" style="297"/>
    <col min="6912" max="6912" width="16.33203125" style="297" customWidth="1"/>
    <col min="6913" max="6924" width="13.5546875" style="297" customWidth="1"/>
    <col min="6925" max="6925" width="10.44140625" style="297" customWidth="1"/>
    <col min="6926" max="7167" width="9" style="297"/>
    <col min="7168" max="7168" width="16.33203125" style="297" customWidth="1"/>
    <col min="7169" max="7180" width="13.5546875" style="297" customWidth="1"/>
    <col min="7181" max="7181" width="10.44140625" style="297" customWidth="1"/>
    <col min="7182" max="7423" width="9" style="297"/>
    <col min="7424" max="7424" width="16.33203125" style="297" customWidth="1"/>
    <col min="7425" max="7436" width="13.5546875" style="297" customWidth="1"/>
    <col min="7437" max="7437" width="10.44140625" style="297" customWidth="1"/>
    <col min="7438" max="7679" width="9" style="297"/>
    <col min="7680" max="7680" width="16.33203125" style="297" customWidth="1"/>
    <col min="7681" max="7692" width="13.5546875" style="297" customWidth="1"/>
    <col min="7693" max="7693" width="10.44140625" style="297" customWidth="1"/>
    <col min="7694" max="7935" width="9" style="297"/>
    <col min="7936" max="7936" width="16.33203125" style="297" customWidth="1"/>
    <col min="7937" max="7948" width="13.5546875" style="297" customWidth="1"/>
    <col min="7949" max="7949" width="10.44140625" style="297" customWidth="1"/>
    <col min="7950" max="8191" width="9" style="297"/>
    <col min="8192" max="8192" width="16.33203125" style="297" customWidth="1"/>
    <col min="8193" max="8204" width="13.5546875" style="297" customWidth="1"/>
    <col min="8205" max="8205" width="10.44140625" style="297" customWidth="1"/>
    <col min="8206" max="8447" width="9" style="297"/>
    <col min="8448" max="8448" width="16.33203125" style="297" customWidth="1"/>
    <col min="8449" max="8460" width="13.5546875" style="297" customWidth="1"/>
    <col min="8461" max="8461" width="10.44140625" style="297" customWidth="1"/>
    <col min="8462" max="8703" width="9" style="297"/>
    <col min="8704" max="8704" width="16.33203125" style="297" customWidth="1"/>
    <col min="8705" max="8716" width="13.5546875" style="297" customWidth="1"/>
    <col min="8717" max="8717" width="10.44140625" style="297" customWidth="1"/>
    <col min="8718" max="8959" width="9" style="297"/>
    <col min="8960" max="8960" width="16.33203125" style="297" customWidth="1"/>
    <col min="8961" max="8972" width="13.5546875" style="297" customWidth="1"/>
    <col min="8973" max="8973" width="10.44140625" style="297" customWidth="1"/>
    <col min="8974" max="9215" width="9" style="297"/>
    <col min="9216" max="9216" width="16.33203125" style="297" customWidth="1"/>
    <col min="9217" max="9228" width="13.5546875" style="297" customWidth="1"/>
    <col min="9229" max="9229" width="10.44140625" style="297" customWidth="1"/>
    <col min="9230" max="9471" width="9" style="297"/>
    <col min="9472" max="9472" width="16.33203125" style="297" customWidth="1"/>
    <col min="9473" max="9484" width="13.5546875" style="297" customWidth="1"/>
    <col min="9485" max="9485" width="10.44140625" style="297" customWidth="1"/>
    <col min="9486" max="9727" width="9" style="297"/>
    <col min="9728" max="9728" width="16.33203125" style="297" customWidth="1"/>
    <col min="9729" max="9740" width="13.5546875" style="297" customWidth="1"/>
    <col min="9741" max="9741" width="10.44140625" style="297" customWidth="1"/>
    <col min="9742" max="9983" width="9" style="297"/>
    <col min="9984" max="9984" width="16.33203125" style="297" customWidth="1"/>
    <col min="9985" max="9996" width="13.5546875" style="297" customWidth="1"/>
    <col min="9997" max="9997" width="10.44140625" style="297" customWidth="1"/>
    <col min="9998" max="10239" width="9" style="297"/>
    <col min="10240" max="10240" width="16.33203125" style="297" customWidth="1"/>
    <col min="10241" max="10252" width="13.5546875" style="297" customWidth="1"/>
    <col min="10253" max="10253" width="10.44140625" style="297" customWidth="1"/>
    <col min="10254" max="10495" width="9" style="297"/>
    <col min="10496" max="10496" width="16.33203125" style="297" customWidth="1"/>
    <col min="10497" max="10508" width="13.5546875" style="297" customWidth="1"/>
    <col min="10509" max="10509" width="10.44140625" style="297" customWidth="1"/>
    <col min="10510" max="10751" width="9" style="297"/>
    <col min="10752" max="10752" width="16.33203125" style="297" customWidth="1"/>
    <col min="10753" max="10764" width="13.5546875" style="297" customWidth="1"/>
    <col min="10765" max="10765" width="10.44140625" style="297" customWidth="1"/>
    <col min="10766" max="11007" width="9" style="297"/>
    <col min="11008" max="11008" width="16.33203125" style="297" customWidth="1"/>
    <col min="11009" max="11020" width="13.5546875" style="297" customWidth="1"/>
    <col min="11021" max="11021" width="10.44140625" style="297" customWidth="1"/>
    <col min="11022" max="11263" width="9" style="297"/>
    <col min="11264" max="11264" width="16.33203125" style="297" customWidth="1"/>
    <col min="11265" max="11276" width="13.5546875" style="297" customWidth="1"/>
    <col min="11277" max="11277" width="10.44140625" style="297" customWidth="1"/>
    <col min="11278" max="11519" width="9" style="297"/>
    <col min="11520" max="11520" width="16.33203125" style="297" customWidth="1"/>
    <col min="11521" max="11532" width="13.5546875" style="297" customWidth="1"/>
    <col min="11533" max="11533" width="10.44140625" style="297" customWidth="1"/>
    <col min="11534" max="11775" width="9" style="297"/>
    <col min="11776" max="11776" width="16.33203125" style="297" customWidth="1"/>
    <col min="11777" max="11788" width="13.5546875" style="297" customWidth="1"/>
    <col min="11789" max="11789" width="10.44140625" style="297" customWidth="1"/>
    <col min="11790" max="12031" width="9" style="297"/>
    <col min="12032" max="12032" width="16.33203125" style="297" customWidth="1"/>
    <col min="12033" max="12044" width="13.5546875" style="297" customWidth="1"/>
    <col min="12045" max="12045" width="10.44140625" style="297" customWidth="1"/>
    <col min="12046" max="12287" width="9" style="297"/>
    <col min="12288" max="12288" width="16.33203125" style="297" customWidth="1"/>
    <col min="12289" max="12300" width="13.5546875" style="297" customWidth="1"/>
    <col min="12301" max="12301" width="10.44140625" style="297" customWidth="1"/>
    <col min="12302" max="12543" width="9" style="297"/>
    <col min="12544" max="12544" width="16.33203125" style="297" customWidth="1"/>
    <col min="12545" max="12556" width="13.5546875" style="297" customWidth="1"/>
    <col min="12557" max="12557" width="10.44140625" style="297" customWidth="1"/>
    <col min="12558" max="12799" width="9" style="297"/>
    <col min="12800" max="12800" width="16.33203125" style="297" customWidth="1"/>
    <col min="12801" max="12812" width="13.5546875" style="297" customWidth="1"/>
    <col min="12813" max="12813" width="10.44140625" style="297" customWidth="1"/>
    <col min="12814" max="13055" width="9" style="297"/>
    <col min="13056" max="13056" width="16.33203125" style="297" customWidth="1"/>
    <col min="13057" max="13068" width="13.5546875" style="297" customWidth="1"/>
    <col min="13069" max="13069" width="10.44140625" style="297" customWidth="1"/>
    <col min="13070" max="13311" width="9" style="297"/>
    <col min="13312" max="13312" width="16.33203125" style="297" customWidth="1"/>
    <col min="13313" max="13324" width="13.5546875" style="297" customWidth="1"/>
    <col min="13325" max="13325" width="10.44140625" style="297" customWidth="1"/>
    <col min="13326" max="13567" width="9" style="297"/>
    <col min="13568" max="13568" width="16.33203125" style="297" customWidth="1"/>
    <col min="13569" max="13580" width="13.5546875" style="297" customWidth="1"/>
    <col min="13581" max="13581" width="10.44140625" style="297" customWidth="1"/>
    <col min="13582" max="13823" width="9" style="297"/>
    <col min="13824" max="13824" width="16.33203125" style="297" customWidth="1"/>
    <col min="13825" max="13836" width="13.5546875" style="297" customWidth="1"/>
    <col min="13837" max="13837" width="10.44140625" style="297" customWidth="1"/>
    <col min="13838" max="14079" width="9" style="297"/>
    <col min="14080" max="14080" width="16.33203125" style="297" customWidth="1"/>
    <col min="14081" max="14092" width="13.5546875" style="297" customWidth="1"/>
    <col min="14093" max="14093" width="10.44140625" style="297" customWidth="1"/>
    <col min="14094" max="14335" width="9" style="297"/>
    <col min="14336" max="14336" width="16.33203125" style="297" customWidth="1"/>
    <col min="14337" max="14348" width="13.5546875" style="297" customWidth="1"/>
    <col min="14349" max="14349" width="10.44140625" style="297" customWidth="1"/>
    <col min="14350" max="14591" width="9" style="297"/>
    <col min="14592" max="14592" width="16.33203125" style="297" customWidth="1"/>
    <col min="14593" max="14604" width="13.5546875" style="297" customWidth="1"/>
    <col min="14605" max="14605" width="10.44140625" style="297" customWidth="1"/>
    <col min="14606" max="14847" width="9" style="297"/>
    <col min="14848" max="14848" width="16.33203125" style="297" customWidth="1"/>
    <col min="14849" max="14860" width="13.5546875" style="297" customWidth="1"/>
    <col min="14861" max="14861" width="10.44140625" style="297" customWidth="1"/>
    <col min="14862" max="15103" width="9" style="297"/>
    <col min="15104" max="15104" width="16.33203125" style="297" customWidth="1"/>
    <col min="15105" max="15116" width="13.5546875" style="297" customWidth="1"/>
    <col min="15117" max="15117" width="10.44140625" style="297" customWidth="1"/>
    <col min="15118" max="15359" width="9" style="297"/>
    <col min="15360" max="15360" width="16.33203125" style="297" customWidth="1"/>
    <col min="15361" max="15372" width="13.5546875" style="297" customWidth="1"/>
    <col min="15373" max="15373" width="10.44140625" style="297" customWidth="1"/>
    <col min="15374" max="15615" width="9" style="297"/>
    <col min="15616" max="15616" width="16.33203125" style="297" customWidth="1"/>
    <col min="15617" max="15628" width="13.5546875" style="297" customWidth="1"/>
    <col min="15629" max="15629" width="10.44140625" style="297" customWidth="1"/>
    <col min="15630" max="15871" width="9" style="297"/>
    <col min="15872" max="15872" width="16.33203125" style="297" customWidth="1"/>
    <col min="15873" max="15884" width="13.5546875" style="297" customWidth="1"/>
    <col min="15885" max="15885" width="10.44140625" style="297" customWidth="1"/>
    <col min="15886" max="16127" width="9" style="297"/>
    <col min="16128" max="16128" width="16.33203125" style="297" customWidth="1"/>
    <col min="16129" max="16140" width="13.5546875" style="297" customWidth="1"/>
    <col min="16141" max="16141" width="10.44140625" style="297" customWidth="1"/>
    <col min="16142" max="16384" width="9" style="297"/>
  </cols>
  <sheetData>
    <row r="1" spans="1:26" s="348" customFormat="1" ht="15.6" thickBot="1">
      <c r="A1" s="347" t="s">
        <v>462</v>
      </c>
      <c r="K1" s="347" t="s">
        <v>7</v>
      </c>
      <c r="L1" s="1683" t="s">
        <v>345</v>
      </c>
      <c r="M1" s="1683"/>
      <c r="N1" s="347" t="s">
        <v>462</v>
      </c>
      <c r="W1" s="347" t="s">
        <v>7</v>
      </c>
      <c r="X1" s="1684" t="s">
        <v>345</v>
      </c>
      <c r="Y1" s="1684"/>
      <c r="Z1" s="380" t="s">
        <v>9</v>
      </c>
    </row>
    <row r="2" spans="1:26" s="348" customFormat="1" ht="16.2">
      <c r="A2" s="347" t="s">
        <v>463</v>
      </c>
      <c r="B2" s="349" t="s">
        <v>464</v>
      </c>
      <c r="C2" s="350"/>
      <c r="D2" s="350"/>
      <c r="E2" s="350"/>
      <c r="F2" s="350"/>
      <c r="G2" s="350"/>
      <c r="H2" s="350"/>
      <c r="I2" s="350"/>
      <c r="J2" s="351"/>
      <c r="K2" s="347" t="s">
        <v>170</v>
      </c>
      <c r="L2" s="1685" t="s">
        <v>465</v>
      </c>
      <c r="M2" s="1686"/>
      <c r="N2" s="347" t="s">
        <v>463</v>
      </c>
      <c r="O2" s="349" t="s">
        <v>464</v>
      </c>
      <c r="P2" s="350"/>
      <c r="Q2" s="350"/>
      <c r="R2" s="350"/>
      <c r="S2" s="350"/>
      <c r="T2" s="350"/>
      <c r="U2" s="350"/>
      <c r="V2" s="350"/>
      <c r="W2" s="347" t="s">
        <v>170</v>
      </c>
      <c r="X2" s="1685" t="s">
        <v>465</v>
      </c>
      <c r="Y2" s="1686"/>
    </row>
    <row r="3" spans="1:26" s="348" customFormat="1" ht="24.6">
      <c r="B3" s="1687" t="s">
        <v>484</v>
      </c>
      <c r="C3" s="1688"/>
      <c r="D3" s="1688"/>
      <c r="E3" s="1688"/>
      <c r="F3" s="1688"/>
      <c r="G3" s="1688"/>
      <c r="H3" s="1688"/>
      <c r="I3" s="1688"/>
      <c r="J3" s="1688"/>
      <c r="K3" s="1688"/>
      <c r="O3" s="1687" t="s">
        <v>485</v>
      </c>
      <c r="P3" s="1688"/>
      <c r="Q3" s="1688"/>
      <c r="R3" s="1688"/>
      <c r="S3" s="1688"/>
      <c r="T3" s="1688"/>
      <c r="U3" s="1688"/>
      <c r="V3" s="1688"/>
      <c r="W3" s="1688"/>
    </row>
    <row r="4" spans="1:26" s="348" customFormat="1">
      <c r="D4" s="1682" t="s">
        <v>486</v>
      </c>
      <c r="E4" s="1682"/>
      <c r="F4" s="1682"/>
      <c r="G4" s="1682"/>
      <c r="H4" s="1682"/>
      <c r="I4" s="1682"/>
      <c r="M4" s="348" t="s">
        <v>467</v>
      </c>
      <c r="Q4" s="1682" t="s">
        <v>466</v>
      </c>
      <c r="R4" s="1682"/>
      <c r="S4" s="1682"/>
      <c r="T4" s="1682"/>
      <c r="U4" s="1682"/>
      <c r="V4" s="1682"/>
      <c r="Y4" s="348" t="s">
        <v>467</v>
      </c>
    </row>
    <row r="5" spans="1:26" s="355" customFormat="1" ht="41.4">
      <c r="A5" s="352" t="s">
        <v>468</v>
      </c>
      <c r="B5" s="352" t="s">
        <v>469</v>
      </c>
      <c r="C5" s="353" t="s">
        <v>392</v>
      </c>
      <c r="D5" s="353" t="s">
        <v>393</v>
      </c>
      <c r="E5" s="353" t="s">
        <v>394</v>
      </c>
      <c r="F5" s="353" t="s">
        <v>470</v>
      </c>
      <c r="G5" s="353" t="s">
        <v>471</v>
      </c>
      <c r="H5" s="353" t="s">
        <v>472</v>
      </c>
      <c r="I5" s="353" t="s">
        <v>398</v>
      </c>
      <c r="J5" s="353" t="s">
        <v>399</v>
      </c>
      <c r="K5" s="353" t="s">
        <v>400</v>
      </c>
      <c r="L5" s="353" t="s">
        <v>401</v>
      </c>
      <c r="M5" s="353" t="s">
        <v>473</v>
      </c>
      <c r="N5" s="352" t="s">
        <v>468</v>
      </c>
      <c r="O5" s="353" t="s">
        <v>474</v>
      </c>
      <c r="P5" s="353" t="s">
        <v>475</v>
      </c>
      <c r="Q5" s="353" t="s">
        <v>406</v>
      </c>
      <c r="R5" s="353" t="s">
        <v>476</v>
      </c>
      <c r="S5" s="353" t="s">
        <v>477</v>
      </c>
      <c r="T5" s="353" t="s">
        <v>478</v>
      </c>
      <c r="U5" s="353" t="s">
        <v>479</v>
      </c>
      <c r="V5" s="353" t="s">
        <v>480</v>
      </c>
      <c r="W5" s="353" t="s">
        <v>481</v>
      </c>
      <c r="X5" s="353" t="s">
        <v>482</v>
      </c>
      <c r="Y5" s="354" t="s">
        <v>483</v>
      </c>
    </row>
    <row r="6" spans="1:26" ht="22.2" customHeight="1">
      <c r="A6" s="299" t="s">
        <v>403</v>
      </c>
      <c r="B6" s="300" t="e">
        <f>SUM(C6:M6,#REF!)</f>
        <v>#REF!</v>
      </c>
      <c r="C6" s="300">
        <v>0</v>
      </c>
      <c r="D6" s="300">
        <v>0</v>
      </c>
      <c r="E6" s="300">
        <v>0</v>
      </c>
      <c r="F6" s="300">
        <v>0</v>
      </c>
      <c r="G6" s="300">
        <v>0</v>
      </c>
      <c r="H6" s="300">
        <v>0</v>
      </c>
      <c r="I6" s="300">
        <v>0</v>
      </c>
      <c r="J6" s="300">
        <v>0</v>
      </c>
      <c r="K6" s="300">
        <v>0</v>
      </c>
      <c r="L6" s="300">
        <v>0</v>
      </c>
      <c r="M6" s="300">
        <v>0</v>
      </c>
      <c r="N6" s="299" t="s">
        <v>403</v>
      </c>
      <c r="O6" s="300">
        <v>0</v>
      </c>
      <c r="P6" s="300">
        <v>0</v>
      </c>
      <c r="Q6" s="300">
        <v>0</v>
      </c>
      <c r="R6" s="300">
        <v>0</v>
      </c>
      <c r="S6" s="300">
        <v>0</v>
      </c>
      <c r="T6" s="300">
        <v>0</v>
      </c>
      <c r="U6" s="300">
        <v>0</v>
      </c>
      <c r="V6" s="300">
        <v>0</v>
      </c>
      <c r="W6" s="300">
        <v>0</v>
      </c>
      <c r="X6" s="300">
        <v>0</v>
      </c>
      <c r="Y6" s="300">
        <v>0</v>
      </c>
      <c r="Z6" s="300"/>
    </row>
    <row r="7" spans="1:26" ht="22.2" customHeight="1">
      <c r="A7" s="299"/>
      <c r="B7" s="300"/>
      <c r="C7" s="300"/>
      <c r="D7" s="300"/>
      <c r="E7" s="300"/>
      <c r="F7" s="300"/>
      <c r="G7" s="300"/>
      <c r="H7" s="300"/>
      <c r="I7" s="300"/>
      <c r="J7" s="300"/>
      <c r="K7" s="300"/>
      <c r="L7" s="300"/>
      <c r="M7" s="300"/>
    </row>
    <row r="8" spans="1:26" ht="22.2" customHeight="1">
      <c r="A8" s="299"/>
      <c r="B8" s="300"/>
      <c r="C8" s="300"/>
      <c r="D8" s="300"/>
      <c r="E8" s="300"/>
      <c r="F8" s="300"/>
      <c r="G8" s="300"/>
      <c r="H8" s="300"/>
      <c r="I8" s="300"/>
      <c r="J8" s="300"/>
      <c r="K8" s="300"/>
      <c r="L8" s="300"/>
      <c r="M8" s="300"/>
    </row>
    <row r="9" spans="1:26" ht="22.2" customHeight="1" thickBot="1">
      <c r="A9" s="301"/>
      <c r="B9" s="302"/>
      <c r="C9" s="302"/>
      <c r="D9" s="302"/>
      <c r="E9" s="302"/>
      <c r="F9" s="302"/>
      <c r="G9" s="302"/>
      <c r="H9" s="302"/>
      <c r="I9" s="302"/>
      <c r="J9" s="302"/>
      <c r="K9" s="302"/>
      <c r="L9" s="302"/>
      <c r="M9" s="302"/>
      <c r="N9" s="361"/>
      <c r="O9" s="361"/>
      <c r="P9" s="361"/>
      <c r="Q9" s="361"/>
      <c r="R9" s="361"/>
      <c r="S9" s="361"/>
      <c r="T9" s="361"/>
      <c r="U9" s="361"/>
      <c r="V9" s="361"/>
      <c r="W9" s="361"/>
      <c r="X9" s="361"/>
      <c r="Y9" s="361"/>
    </row>
    <row r="10" spans="1:26" s="348" customFormat="1">
      <c r="N10" s="348" t="s">
        <v>413</v>
      </c>
      <c r="O10" s="356" t="s">
        <v>414</v>
      </c>
      <c r="P10" s="357"/>
      <c r="Q10" s="357"/>
      <c r="R10" s="358" t="s">
        <v>487</v>
      </c>
      <c r="S10" s="357"/>
      <c r="T10" s="357"/>
      <c r="U10" s="356" t="s">
        <v>488</v>
      </c>
      <c r="V10" s="357"/>
      <c r="W10" s="357"/>
      <c r="Y10" s="359" t="s">
        <v>492</v>
      </c>
    </row>
    <row r="11" spans="1:26" s="348" customFormat="1">
      <c r="Q11" s="357"/>
      <c r="R11" s="358" t="s">
        <v>489</v>
      </c>
      <c r="S11" s="357"/>
      <c r="T11" s="357"/>
      <c r="W11" s="357"/>
    </row>
    <row r="12" spans="1:26" s="360" customFormat="1" ht="16.2">
      <c r="N12" s="360" t="s">
        <v>490</v>
      </c>
    </row>
    <row r="13" spans="1:26" s="360" customFormat="1" ht="16.2">
      <c r="N13" s="360" t="s">
        <v>491</v>
      </c>
    </row>
    <row r="14" spans="1:26" ht="22.2" customHeight="1">
      <c r="A14" s="298"/>
      <c r="B14" s="298"/>
      <c r="C14" s="298"/>
      <c r="D14" s="298"/>
      <c r="E14" s="298"/>
      <c r="F14" s="298"/>
      <c r="G14" s="298"/>
      <c r="H14" s="298"/>
      <c r="I14" s="298"/>
      <c r="J14" s="298"/>
      <c r="K14" s="298"/>
      <c r="L14" s="298"/>
      <c r="M14" s="298"/>
    </row>
  </sheetData>
  <sheetProtection formatCells="0" formatColumns="0" formatRows="0" insertRows="0" deleteRows="0" selectLockedCells="1"/>
  <mergeCells count="8">
    <mergeCell ref="D4:I4"/>
    <mergeCell ref="Q4:V4"/>
    <mergeCell ref="L1:M1"/>
    <mergeCell ref="X1:Y1"/>
    <mergeCell ref="L2:M2"/>
    <mergeCell ref="X2:Y2"/>
    <mergeCell ref="B3:K3"/>
    <mergeCell ref="O3:W3"/>
  </mergeCells>
  <phoneticPr fontId="8" type="noConversion"/>
  <hyperlinks>
    <hyperlink ref="Z1" location="預告統計資料發布時間表!D112" display="回發布時間表" xr:uid="{5CB745DA-8444-4AFE-9682-389FBDB43B4B}"/>
  </hyperlinks>
  <printOptions horizontalCentered="1"/>
  <pageMargins left="0.51181102362204722" right="0.51181102362204722" top="0.59055118110236227" bottom="0.74803149606299213" header="0.51181102362204722" footer="0.51181102362204722"/>
  <pageSetup paperSize="9" scale="76" firstPageNumber="0" orientation="landscape" horizontalDpi="300" verticalDpi="300" r:id="rId1"/>
  <headerFooter alignWithMargins="0"/>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ACBD59-BC8C-4083-8A4C-166B1AAE11BA}">
  <sheetPr>
    <pageSetUpPr fitToPage="1"/>
  </sheetPr>
  <dimension ref="A1:Z46"/>
  <sheetViews>
    <sheetView topLeftCell="L1" zoomScale="85" zoomScaleNormal="85" zoomScaleSheetLayoutView="85" workbookViewId="0">
      <selection activeCell="Z1" sqref="Z1"/>
    </sheetView>
  </sheetViews>
  <sheetFormatPr defaultColWidth="16" defaultRowHeight="16.2"/>
  <cols>
    <col min="1" max="1" width="15.6640625" style="306" customWidth="1"/>
    <col min="2" max="12" width="14.109375" style="306" customWidth="1"/>
    <col min="13" max="13" width="22.21875" style="306" customWidth="1"/>
    <col min="14" max="255" width="16" style="306"/>
    <col min="256" max="256" width="14.6640625" style="306" customWidth="1"/>
    <col min="257" max="268" width="14.109375" style="306" customWidth="1"/>
    <col min="269" max="511" width="16" style="306"/>
    <col min="512" max="512" width="14.6640625" style="306" customWidth="1"/>
    <col min="513" max="524" width="14.109375" style="306" customWidth="1"/>
    <col min="525" max="767" width="16" style="306"/>
    <col min="768" max="768" width="14.6640625" style="306" customWidth="1"/>
    <col min="769" max="780" width="14.109375" style="306" customWidth="1"/>
    <col min="781" max="1023" width="16" style="306"/>
    <col min="1024" max="1024" width="14.6640625" style="306" customWidth="1"/>
    <col min="1025" max="1036" width="14.109375" style="306" customWidth="1"/>
    <col min="1037" max="1279" width="16" style="306"/>
    <col min="1280" max="1280" width="14.6640625" style="306" customWidth="1"/>
    <col min="1281" max="1292" width="14.109375" style="306" customWidth="1"/>
    <col min="1293" max="1535" width="16" style="306"/>
    <col min="1536" max="1536" width="14.6640625" style="306" customWidth="1"/>
    <col min="1537" max="1548" width="14.109375" style="306" customWidth="1"/>
    <col min="1549" max="1791" width="16" style="306"/>
    <col min="1792" max="1792" width="14.6640625" style="306" customWidth="1"/>
    <col min="1793" max="1804" width="14.109375" style="306" customWidth="1"/>
    <col min="1805" max="2047" width="16" style="306"/>
    <col min="2048" max="2048" width="14.6640625" style="306" customWidth="1"/>
    <col min="2049" max="2060" width="14.109375" style="306" customWidth="1"/>
    <col min="2061" max="2303" width="16" style="306"/>
    <col min="2304" max="2304" width="14.6640625" style="306" customWidth="1"/>
    <col min="2305" max="2316" width="14.109375" style="306" customWidth="1"/>
    <col min="2317" max="2559" width="16" style="306"/>
    <col min="2560" max="2560" width="14.6640625" style="306" customWidth="1"/>
    <col min="2561" max="2572" width="14.109375" style="306" customWidth="1"/>
    <col min="2573" max="2815" width="16" style="306"/>
    <col min="2816" max="2816" width="14.6640625" style="306" customWidth="1"/>
    <col min="2817" max="2828" width="14.109375" style="306" customWidth="1"/>
    <col min="2829" max="3071" width="16" style="306"/>
    <col min="3072" max="3072" width="14.6640625" style="306" customWidth="1"/>
    <col min="3073" max="3084" width="14.109375" style="306" customWidth="1"/>
    <col min="3085" max="3327" width="16" style="306"/>
    <col min="3328" max="3328" width="14.6640625" style="306" customWidth="1"/>
    <col min="3329" max="3340" width="14.109375" style="306" customWidth="1"/>
    <col min="3341" max="3583" width="16" style="306"/>
    <col min="3584" max="3584" width="14.6640625" style="306" customWidth="1"/>
    <col min="3585" max="3596" width="14.109375" style="306" customWidth="1"/>
    <col min="3597" max="3839" width="16" style="306"/>
    <col min="3840" max="3840" width="14.6640625" style="306" customWidth="1"/>
    <col min="3841" max="3852" width="14.109375" style="306" customWidth="1"/>
    <col min="3853" max="4095" width="16" style="306"/>
    <col min="4096" max="4096" width="14.6640625" style="306" customWidth="1"/>
    <col min="4097" max="4108" width="14.109375" style="306" customWidth="1"/>
    <col min="4109" max="4351" width="16" style="306"/>
    <col min="4352" max="4352" width="14.6640625" style="306" customWidth="1"/>
    <col min="4353" max="4364" width="14.109375" style="306" customWidth="1"/>
    <col min="4365" max="4607" width="16" style="306"/>
    <col min="4608" max="4608" width="14.6640625" style="306" customWidth="1"/>
    <col min="4609" max="4620" width="14.109375" style="306" customWidth="1"/>
    <col min="4621" max="4863" width="16" style="306"/>
    <col min="4864" max="4864" width="14.6640625" style="306" customWidth="1"/>
    <col min="4865" max="4876" width="14.109375" style="306" customWidth="1"/>
    <col min="4877" max="5119" width="16" style="306"/>
    <col min="5120" max="5120" width="14.6640625" style="306" customWidth="1"/>
    <col min="5121" max="5132" width="14.109375" style="306" customWidth="1"/>
    <col min="5133" max="5375" width="16" style="306"/>
    <col min="5376" max="5376" width="14.6640625" style="306" customWidth="1"/>
    <col min="5377" max="5388" width="14.109375" style="306" customWidth="1"/>
    <col min="5389" max="5631" width="16" style="306"/>
    <col min="5632" max="5632" width="14.6640625" style="306" customWidth="1"/>
    <col min="5633" max="5644" width="14.109375" style="306" customWidth="1"/>
    <col min="5645" max="5887" width="16" style="306"/>
    <col min="5888" max="5888" width="14.6640625" style="306" customWidth="1"/>
    <col min="5889" max="5900" width="14.109375" style="306" customWidth="1"/>
    <col min="5901" max="6143" width="16" style="306"/>
    <col min="6144" max="6144" width="14.6640625" style="306" customWidth="1"/>
    <col min="6145" max="6156" width="14.109375" style="306" customWidth="1"/>
    <col min="6157" max="6399" width="16" style="306"/>
    <col min="6400" max="6400" width="14.6640625" style="306" customWidth="1"/>
    <col min="6401" max="6412" width="14.109375" style="306" customWidth="1"/>
    <col min="6413" max="6655" width="16" style="306"/>
    <col min="6656" max="6656" width="14.6640625" style="306" customWidth="1"/>
    <col min="6657" max="6668" width="14.109375" style="306" customWidth="1"/>
    <col min="6669" max="6911" width="16" style="306"/>
    <col min="6912" max="6912" width="14.6640625" style="306" customWidth="1"/>
    <col min="6913" max="6924" width="14.109375" style="306" customWidth="1"/>
    <col min="6925" max="7167" width="16" style="306"/>
    <col min="7168" max="7168" width="14.6640625" style="306" customWidth="1"/>
    <col min="7169" max="7180" width="14.109375" style="306" customWidth="1"/>
    <col min="7181" max="7423" width="16" style="306"/>
    <col min="7424" max="7424" width="14.6640625" style="306" customWidth="1"/>
    <col min="7425" max="7436" width="14.109375" style="306" customWidth="1"/>
    <col min="7437" max="7679" width="16" style="306"/>
    <col min="7680" max="7680" width="14.6640625" style="306" customWidth="1"/>
    <col min="7681" max="7692" width="14.109375" style="306" customWidth="1"/>
    <col min="7693" max="7935" width="16" style="306"/>
    <col min="7936" max="7936" width="14.6640625" style="306" customWidth="1"/>
    <col min="7937" max="7948" width="14.109375" style="306" customWidth="1"/>
    <col min="7949" max="8191" width="16" style="306"/>
    <col min="8192" max="8192" width="14.6640625" style="306" customWidth="1"/>
    <col min="8193" max="8204" width="14.109375" style="306" customWidth="1"/>
    <col min="8205" max="8447" width="16" style="306"/>
    <col min="8448" max="8448" width="14.6640625" style="306" customWidth="1"/>
    <col min="8449" max="8460" width="14.109375" style="306" customWidth="1"/>
    <col min="8461" max="8703" width="16" style="306"/>
    <col min="8704" max="8704" width="14.6640625" style="306" customWidth="1"/>
    <col min="8705" max="8716" width="14.109375" style="306" customWidth="1"/>
    <col min="8717" max="8959" width="16" style="306"/>
    <col min="8960" max="8960" width="14.6640625" style="306" customWidth="1"/>
    <col min="8961" max="8972" width="14.109375" style="306" customWidth="1"/>
    <col min="8973" max="9215" width="16" style="306"/>
    <col min="9216" max="9216" width="14.6640625" style="306" customWidth="1"/>
    <col min="9217" max="9228" width="14.109375" style="306" customWidth="1"/>
    <col min="9229" max="9471" width="16" style="306"/>
    <col min="9472" max="9472" width="14.6640625" style="306" customWidth="1"/>
    <col min="9473" max="9484" width="14.109375" style="306" customWidth="1"/>
    <col min="9485" max="9727" width="16" style="306"/>
    <col min="9728" max="9728" width="14.6640625" style="306" customWidth="1"/>
    <col min="9729" max="9740" width="14.109375" style="306" customWidth="1"/>
    <col min="9741" max="9983" width="16" style="306"/>
    <col min="9984" max="9984" width="14.6640625" style="306" customWidth="1"/>
    <col min="9985" max="9996" width="14.109375" style="306" customWidth="1"/>
    <col min="9997" max="10239" width="16" style="306"/>
    <col min="10240" max="10240" width="14.6640625" style="306" customWidth="1"/>
    <col min="10241" max="10252" width="14.109375" style="306" customWidth="1"/>
    <col min="10253" max="10495" width="16" style="306"/>
    <col min="10496" max="10496" width="14.6640625" style="306" customWidth="1"/>
    <col min="10497" max="10508" width="14.109375" style="306" customWidth="1"/>
    <col min="10509" max="10751" width="16" style="306"/>
    <col min="10752" max="10752" width="14.6640625" style="306" customWidth="1"/>
    <col min="10753" max="10764" width="14.109375" style="306" customWidth="1"/>
    <col min="10765" max="11007" width="16" style="306"/>
    <col min="11008" max="11008" width="14.6640625" style="306" customWidth="1"/>
    <col min="11009" max="11020" width="14.109375" style="306" customWidth="1"/>
    <col min="11021" max="11263" width="16" style="306"/>
    <col min="11264" max="11264" width="14.6640625" style="306" customWidth="1"/>
    <col min="11265" max="11276" width="14.109375" style="306" customWidth="1"/>
    <col min="11277" max="11519" width="16" style="306"/>
    <col min="11520" max="11520" width="14.6640625" style="306" customWidth="1"/>
    <col min="11521" max="11532" width="14.109375" style="306" customWidth="1"/>
    <col min="11533" max="11775" width="16" style="306"/>
    <col min="11776" max="11776" width="14.6640625" style="306" customWidth="1"/>
    <col min="11777" max="11788" width="14.109375" style="306" customWidth="1"/>
    <col min="11789" max="12031" width="16" style="306"/>
    <col min="12032" max="12032" width="14.6640625" style="306" customWidth="1"/>
    <col min="12033" max="12044" width="14.109375" style="306" customWidth="1"/>
    <col min="12045" max="12287" width="16" style="306"/>
    <col min="12288" max="12288" width="14.6640625" style="306" customWidth="1"/>
    <col min="12289" max="12300" width="14.109375" style="306" customWidth="1"/>
    <col min="12301" max="12543" width="16" style="306"/>
    <col min="12544" max="12544" width="14.6640625" style="306" customWidth="1"/>
    <col min="12545" max="12556" width="14.109375" style="306" customWidth="1"/>
    <col min="12557" max="12799" width="16" style="306"/>
    <col min="12800" max="12800" width="14.6640625" style="306" customWidth="1"/>
    <col min="12801" max="12812" width="14.109375" style="306" customWidth="1"/>
    <col min="12813" max="13055" width="16" style="306"/>
    <col min="13056" max="13056" width="14.6640625" style="306" customWidth="1"/>
    <col min="13057" max="13068" width="14.109375" style="306" customWidth="1"/>
    <col min="13069" max="13311" width="16" style="306"/>
    <col min="13312" max="13312" width="14.6640625" style="306" customWidth="1"/>
    <col min="13313" max="13324" width="14.109375" style="306" customWidth="1"/>
    <col min="13325" max="13567" width="16" style="306"/>
    <col min="13568" max="13568" width="14.6640625" style="306" customWidth="1"/>
    <col min="13569" max="13580" width="14.109375" style="306" customWidth="1"/>
    <col min="13581" max="13823" width="16" style="306"/>
    <col min="13824" max="13824" width="14.6640625" style="306" customWidth="1"/>
    <col min="13825" max="13836" width="14.109375" style="306" customWidth="1"/>
    <col min="13837" max="14079" width="16" style="306"/>
    <col min="14080" max="14080" width="14.6640625" style="306" customWidth="1"/>
    <col min="14081" max="14092" width="14.109375" style="306" customWidth="1"/>
    <col min="14093" max="14335" width="16" style="306"/>
    <col min="14336" max="14336" width="14.6640625" style="306" customWidth="1"/>
    <col min="14337" max="14348" width="14.109375" style="306" customWidth="1"/>
    <col min="14349" max="14591" width="16" style="306"/>
    <col min="14592" max="14592" width="14.6640625" style="306" customWidth="1"/>
    <col min="14593" max="14604" width="14.109375" style="306" customWidth="1"/>
    <col min="14605" max="14847" width="16" style="306"/>
    <col min="14848" max="14848" width="14.6640625" style="306" customWidth="1"/>
    <col min="14849" max="14860" width="14.109375" style="306" customWidth="1"/>
    <col min="14861" max="15103" width="16" style="306"/>
    <col min="15104" max="15104" width="14.6640625" style="306" customWidth="1"/>
    <col min="15105" max="15116" width="14.109375" style="306" customWidth="1"/>
    <col min="15117" max="15359" width="16" style="306"/>
    <col min="15360" max="15360" width="14.6640625" style="306" customWidth="1"/>
    <col min="15361" max="15372" width="14.109375" style="306" customWidth="1"/>
    <col min="15373" max="15615" width="16" style="306"/>
    <col min="15616" max="15616" width="14.6640625" style="306" customWidth="1"/>
    <col min="15617" max="15628" width="14.109375" style="306" customWidth="1"/>
    <col min="15629" max="15871" width="16" style="306"/>
    <col min="15872" max="15872" width="14.6640625" style="306" customWidth="1"/>
    <col min="15873" max="15884" width="14.109375" style="306" customWidth="1"/>
    <col min="15885" max="16127" width="16" style="306"/>
    <col min="16128" max="16128" width="14.6640625" style="306" customWidth="1"/>
    <col min="16129" max="16140" width="14.109375" style="306" customWidth="1"/>
    <col min="16141" max="16384" width="16" style="306"/>
  </cols>
  <sheetData>
    <row r="1" spans="1:26" s="348" customFormat="1">
      <c r="A1" s="362" t="s">
        <v>462</v>
      </c>
      <c r="B1" s="360"/>
      <c r="K1" s="347" t="s">
        <v>7</v>
      </c>
      <c r="L1" s="1689" t="s">
        <v>507</v>
      </c>
      <c r="M1" s="1689"/>
      <c r="N1" s="362" t="s">
        <v>462</v>
      </c>
      <c r="O1" s="360"/>
      <c r="W1" s="347" t="s">
        <v>7</v>
      </c>
      <c r="X1" s="1689" t="s">
        <v>507</v>
      </c>
      <c r="Y1" s="1689"/>
      <c r="Z1" s="380" t="s">
        <v>9</v>
      </c>
    </row>
    <row r="2" spans="1:26" s="348" customFormat="1">
      <c r="A2" s="362" t="s">
        <v>463</v>
      </c>
      <c r="B2" s="363" t="s">
        <v>464</v>
      </c>
      <c r="C2" s="350"/>
      <c r="D2" s="350"/>
      <c r="E2" s="350"/>
      <c r="F2" s="350"/>
      <c r="G2" s="350"/>
      <c r="H2" s="350"/>
      <c r="I2" s="350"/>
      <c r="J2" s="351"/>
      <c r="K2" s="347" t="s">
        <v>170</v>
      </c>
      <c r="L2" s="1685" t="s">
        <v>493</v>
      </c>
      <c r="M2" s="1690"/>
      <c r="N2" s="362" t="s">
        <v>463</v>
      </c>
      <c r="O2" s="363" t="s">
        <v>464</v>
      </c>
      <c r="P2" s="350"/>
      <c r="Q2" s="350"/>
      <c r="R2" s="350"/>
      <c r="S2" s="350"/>
      <c r="T2" s="350"/>
      <c r="U2" s="350"/>
      <c r="V2" s="350"/>
      <c r="W2" s="347" t="s">
        <v>170</v>
      </c>
      <c r="X2" s="1685" t="s">
        <v>493</v>
      </c>
      <c r="Y2" s="1690"/>
    </row>
    <row r="3" spans="1:26" s="348" customFormat="1" ht="24.6">
      <c r="B3" s="1687" t="s">
        <v>505</v>
      </c>
      <c r="C3" s="1688"/>
      <c r="D3" s="1688"/>
      <c r="E3" s="1688"/>
      <c r="F3" s="1688"/>
      <c r="G3" s="1688"/>
      <c r="H3" s="1688"/>
      <c r="I3" s="1688"/>
      <c r="J3" s="1688"/>
      <c r="K3" s="1688"/>
      <c r="O3" s="1687" t="s">
        <v>506</v>
      </c>
      <c r="P3" s="1688"/>
      <c r="Q3" s="1688"/>
      <c r="R3" s="1688"/>
      <c r="S3" s="1688"/>
      <c r="T3" s="1688"/>
      <c r="U3" s="1688"/>
      <c r="V3" s="1688"/>
      <c r="W3" s="1688"/>
    </row>
    <row r="4" spans="1:26" s="348" customFormat="1" ht="13.8">
      <c r="E4" s="348" t="s">
        <v>508</v>
      </c>
      <c r="M4" s="356" t="s">
        <v>494</v>
      </c>
      <c r="R4" s="348" t="s">
        <v>508</v>
      </c>
      <c r="Y4" s="356" t="s">
        <v>494</v>
      </c>
    </row>
    <row r="5" spans="1:26" s="367" customFormat="1" ht="32.4">
      <c r="A5" s="364" t="s">
        <v>468</v>
      </c>
      <c r="B5" s="364" t="s">
        <v>495</v>
      </c>
      <c r="C5" s="365" t="s">
        <v>496</v>
      </c>
      <c r="D5" s="365" t="s">
        <v>497</v>
      </c>
      <c r="E5" s="365" t="s">
        <v>498</v>
      </c>
      <c r="F5" s="365" t="s">
        <v>470</v>
      </c>
      <c r="G5" s="365" t="s">
        <v>471</v>
      </c>
      <c r="H5" s="365" t="s">
        <v>472</v>
      </c>
      <c r="I5" s="365" t="s">
        <v>499</v>
      </c>
      <c r="J5" s="365" t="s">
        <v>500</v>
      </c>
      <c r="K5" s="365" t="s">
        <v>501</v>
      </c>
      <c r="L5" s="365" t="s">
        <v>502</v>
      </c>
      <c r="M5" s="365" t="s">
        <v>473</v>
      </c>
      <c r="N5" s="364" t="s">
        <v>468</v>
      </c>
      <c r="O5" s="365" t="s">
        <v>474</v>
      </c>
      <c r="P5" s="365" t="s">
        <v>475</v>
      </c>
      <c r="Q5" s="365" t="s">
        <v>503</v>
      </c>
      <c r="R5" s="365" t="s">
        <v>476</v>
      </c>
      <c r="S5" s="365" t="s">
        <v>477</v>
      </c>
      <c r="T5" s="365" t="s">
        <v>478</v>
      </c>
      <c r="U5" s="365" t="s">
        <v>479</v>
      </c>
      <c r="V5" s="365" t="s">
        <v>480</v>
      </c>
      <c r="W5" s="365" t="s">
        <v>481</v>
      </c>
      <c r="X5" s="365" t="s">
        <v>482</v>
      </c>
      <c r="Y5" s="366" t="s">
        <v>483</v>
      </c>
    </row>
    <row r="6" spans="1:26" s="372" customFormat="1" ht="25.2" customHeight="1">
      <c r="A6" s="374" t="s">
        <v>509</v>
      </c>
      <c r="B6" s="372">
        <f>SUM(C6:M6,O6:Y6)</f>
        <v>0</v>
      </c>
      <c r="C6" s="372">
        <v>0</v>
      </c>
      <c r="D6" s="372">
        <v>0</v>
      </c>
      <c r="E6" s="372">
        <v>0</v>
      </c>
      <c r="F6" s="372">
        <v>0</v>
      </c>
      <c r="G6" s="372">
        <v>0</v>
      </c>
      <c r="H6" s="372">
        <v>0</v>
      </c>
      <c r="I6" s="372">
        <v>0</v>
      </c>
      <c r="J6" s="372">
        <v>0</v>
      </c>
      <c r="K6" s="372">
        <v>0</v>
      </c>
      <c r="L6" s="372">
        <v>0</v>
      </c>
      <c r="M6" s="372">
        <v>0</v>
      </c>
      <c r="N6" s="373" t="s">
        <v>509</v>
      </c>
      <c r="O6" s="372">
        <v>0</v>
      </c>
      <c r="P6" s="372">
        <v>0</v>
      </c>
      <c r="Q6" s="372">
        <v>0</v>
      </c>
      <c r="R6" s="372">
        <v>0</v>
      </c>
      <c r="S6" s="372">
        <v>0</v>
      </c>
      <c r="T6" s="372">
        <v>0</v>
      </c>
      <c r="U6" s="372">
        <v>0</v>
      </c>
      <c r="V6" s="372">
        <v>0</v>
      </c>
      <c r="W6" s="372">
        <v>0</v>
      </c>
      <c r="X6" s="372">
        <v>0</v>
      </c>
      <c r="Y6" s="372">
        <v>0</v>
      </c>
    </row>
    <row r="7" spans="1:26" s="348" customFormat="1" ht="14.1" customHeight="1">
      <c r="A7" s="368"/>
      <c r="N7" s="368"/>
    </row>
    <row r="8" spans="1:26" s="348" customFormat="1" ht="14.1" customHeight="1">
      <c r="A8" s="368"/>
      <c r="N8" s="368"/>
    </row>
    <row r="9" spans="1:26" s="348" customFormat="1" ht="14.1" customHeight="1">
      <c r="A9" s="368"/>
      <c r="N9" s="368"/>
    </row>
    <row r="10" spans="1:26" s="348" customFormat="1" ht="14.1" customHeight="1">
      <c r="A10" s="368"/>
      <c r="N10" s="368"/>
    </row>
    <row r="11" spans="1:26" s="348" customFormat="1" ht="14.1" customHeight="1">
      <c r="A11" s="368"/>
      <c r="N11" s="368"/>
    </row>
    <row r="12" spans="1:26" s="348" customFormat="1" ht="14.1" customHeight="1">
      <c r="A12" s="368"/>
      <c r="N12" s="368"/>
    </row>
    <row r="13" spans="1:26" s="348" customFormat="1" ht="14.1" customHeight="1">
      <c r="A13" s="368"/>
      <c r="N13" s="368"/>
    </row>
    <row r="14" spans="1:26" s="348" customFormat="1" ht="14.1" customHeight="1">
      <c r="A14" s="368"/>
      <c r="N14" s="368"/>
    </row>
    <row r="15" spans="1:26" s="348" customFormat="1" ht="14.1" customHeight="1">
      <c r="A15" s="368"/>
      <c r="N15" s="368"/>
    </row>
    <row r="16" spans="1:26" s="348" customFormat="1" ht="14.1" customHeight="1">
      <c r="A16" s="368"/>
      <c r="N16" s="368"/>
    </row>
    <row r="17" spans="1:25" s="348" customFormat="1" ht="14.1" customHeight="1">
      <c r="A17" s="368"/>
      <c r="N17" s="368"/>
    </row>
    <row r="18" spans="1:25" s="348" customFormat="1" ht="14.1" customHeight="1">
      <c r="A18" s="368"/>
      <c r="N18" s="368"/>
    </row>
    <row r="19" spans="1:25" s="348" customFormat="1" ht="14.1" customHeight="1">
      <c r="A19" s="368"/>
      <c r="N19" s="368"/>
    </row>
    <row r="20" spans="1:25" s="348" customFormat="1" ht="14.1" customHeight="1">
      <c r="A20" s="368"/>
      <c r="N20" s="368"/>
    </row>
    <row r="21" spans="1:25" s="348" customFormat="1" ht="14.1" customHeight="1">
      <c r="A21" s="368"/>
      <c r="N21" s="368"/>
    </row>
    <row r="22" spans="1:25" s="348" customFormat="1" ht="14.1" customHeight="1">
      <c r="A22" s="368"/>
      <c r="N22" s="368"/>
    </row>
    <row r="23" spans="1:25" s="348" customFormat="1" ht="14.1" customHeight="1">
      <c r="A23" s="368"/>
      <c r="N23" s="368"/>
    </row>
    <row r="24" spans="1:25" s="348" customFormat="1" ht="14.1" customHeight="1">
      <c r="A24" s="351"/>
      <c r="B24" s="350"/>
      <c r="C24" s="350"/>
      <c r="D24" s="350"/>
      <c r="E24" s="350"/>
      <c r="F24" s="350"/>
      <c r="G24" s="350"/>
      <c r="H24" s="350"/>
      <c r="I24" s="350"/>
      <c r="J24" s="350"/>
      <c r="K24" s="350"/>
      <c r="L24" s="350"/>
      <c r="M24" s="350"/>
      <c r="N24" s="351"/>
      <c r="O24" s="350"/>
      <c r="P24" s="350"/>
      <c r="Q24" s="350"/>
      <c r="R24" s="350"/>
      <c r="S24" s="350"/>
      <c r="T24" s="350"/>
      <c r="U24" s="350"/>
      <c r="V24" s="350"/>
      <c r="W24" s="350"/>
      <c r="X24" s="350"/>
      <c r="Y24" s="350"/>
    </row>
    <row r="25" spans="1:25" s="348" customFormat="1">
      <c r="N25" s="360" t="s">
        <v>413</v>
      </c>
      <c r="O25" s="369" t="s">
        <v>118</v>
      </c>
      <c r="R25" s="370" t="s">
        <v>161</v>
      </c>
      <c r="U25" s="369" t="s">
        <v>504</v>
      </c>
      <c r="Y25" s="371" t="s">
        <v>492</v>
      </c>
    </row>
    <row r="26" spans="1:25" s="348" customFormat="1">
      <c r="N26" s="360"/>
      <c r="O26" s="360"/>
      <c r="P26" s="360"/>
      <c r="Q26" s="360"/>
      <c r="R26" s="360" t="s">
        <v>162</v>
      </c>
      <c r="U26" s="360"/>
      <c r="V26" s="360"/>
    </row>
    <row r="27" spans="1:25" s="360" customFormat="1">
      <c r="N27" s="360" t="s">
        <v>490</v>
      </c>
    </row>
    <row r="28" spans="1:25" s="360" customFormat="1" ht="16.8" thickBot="1">
      <c r="N28" s="360" t="s">
        <v>491</v>
      </c>
    </row>
    <row r="29" spans="1:25" ht="16.8" thickBot="1">
      <c r="A29" s="296" t="s">
        <v>389</v>
      </c>
      <c r="B29" s="304"/>
      <c r="C29" s="304"/>
      <c r="D29" s="304"/>
      <c r="E29" s="304"/>
      <c r="F29" s="304"/>
      <c r="G29" s="304"/>
      <c r="H29" s="304"/>
      <c r="I29" s="304"/>
      <c r="J29" s="304"/>
      <c r="K29" s="305" t="s">
        <v>344</v>
      </c>
      <c r="L29" s="1696" t="s">
        <v>345</v>
      </c>
      <c r="M29" s="1696"/>
      <c r="N29" s="119" t="s">
        <v>9</v>
      </c>
    </row>
    <row r="30" spans="1:25" ht="16.8" thickBot="1">
      <c r="A30" s="296" t="s">
        <v>390</v>
      </c>
      <c r="B30" s="307" t="s">
        <v>347</v>
      </c>
      <c r="C30" s="308"/>
      <c r="D30" s="308"/>
      <c r="E30" s="308"/>
      <c r="F30" s="308"/>
      <c r="G30" s="308"/>
      <c r="H30" s="308"/>
      <c r="I30" s="308"/>
      <c r="J30" s="268"/>
      <c r="K30" s="305" t="s">
        <v>348</v>
      </c>
      <c r="L30" s="1696" t="s">
        <v>417</v>
      </c>
      <c r="M30" s="1696"/>
    </row>
    <row r="31" spans="1:25" ht="28.2">
      <c r="A31" s="309"/>
      <c r="B31" s="1697" t="s">
        <v>418</v>
      </c>
      <c r="C31" s="1697"/>
      <c r="D31" s="1697"/>
      <c r="E31" s="1697"/>
      <c r="F31" s="1697"/>
      <c r="G31" s="1697"/>
      <c r="H31" s="1697"/>
      <c r="I31" s="1697"/>
      <c r="J31" s="1697"/>
      <c r="K31" s="1697"/>
      <c r="L31" s="310"/>
      <c r="M31" s="310"/>
    </row>
    <row r="32" spans="1:25" ht="16.8" thickBot="1">
      <c r="A32" s="309"/>
      <c r="B32" s="309"/>
      <c r="C32" s="309"/>
      <c r="D32" s="309"/>
      <c r="E32" s="1698" t="s">
        <v>391</v>
      </c>
      <c r="F32" s="1698"/>
      <c r="G32" s="1698"/>
      <c r="H32" s="1698"/>
      <c r="I32" s="309"/>
      <c r="J32" s="309"/>
      <c r="K32" s="309"/>
      <c r="L32" s="309"/>
      <c r="M32" s="311" t="s">
        <v>419</v>
      </c>
    </row>
    <row r="33" spans="1:13" ht="32.4">
      <c r="A33" s="312" t="s">
        <v>368</v>
      </c>
      <c r="B33" s="312" t="s">
        <v>420</v>
      </c>
      <c r="C33" s="313" t="s">
        <v>421</v>
      </c>
      <c r="D33" s="313" t="s">
        <v>422</v>
      </c>
      <c r="E33" s="313" t="s">
        <v>423</v>
      </c>
      <c r="F33" s="313" t="s">
        <v>395</v>
      </c>
      <c r="G33" s="313" t="s">
        <v>396</v>
      </c>
      <c r="H33" s="313" t="s">
        <v>397</v>
      </c>
      <c r="I33" s="313" t="s">
        <v>424</v>
      </c>
      <c r="J33" s="313" t="s">
        <v>425</v>
      </c>
      <c r="K33" s="313" t="s">
        <v>426</v>
      </c>
      <c r="L33" s="313" t="s">
        <v>427</v>
      </c>
      <c r="M33" s="314" t="s">
        <v>402</v>
      </c>
    </row>
    <row r="34" spans="1:13">
      <c r="A34" s="315" t="s">
        <v>428</v>
      </c>
      <c r="B34" s="316">
        <f>SUM(C34:M34,B39:M39)</f>
        <v>0</v>
      </c>
      <c r="C34" s="317">
        <v>0</v>
      </c>
      <c r="D34" s="317">
        <v>0</v>
      </c>
      <c r="E34" s="317">
        <v>0</v>
      </c>
      <c r="F34" s="317">
        <v>0</v>
      </c>
      <c r="G34" s="317">
        <v>0</v>
      </c>
      <c r="H34" s="317">
        <v>0</v>
      </c>
      <c r="I34" s="317">
        <v>0</v>
      </c>
      <c r="J34" s="317">
        <v>0</v>
      </c>
      <c r="K34" s="317">
        <v>0</v>
      </c>
      <c r="L34" s="317">
        <v>0</v>
      </c>
      <c r="M34" s="317">
        <v>0</v>
      </c>
    </row>
    <row r="35" spans="1:13">
      <c r="A35" s="318"/>
      <c r="B35" s="319"/>
      <c r="C35" s="320"/>
      <c r="D35" s="320"/>
      <c r="E35" s="320"/>
      <c r="F35" s="320"/>
      <c r="G35" s="320"/>
      <c r="H35" s="320"/>
      <c r="I35" s="320"/>
      <c r="J35" s="320"/>
      <c r="K35" s="320"/>
      <c r="L35" s="320"/>
      <c r="M35" s="320"/>
    </row>
    <row r="36" spans="1:13" ht="16.8" thickBot="1">
      <c r="A36" s="321"/>
      <c r="B36" s="322"/>
      <c r="C36" s="323"/>
      <c r="D36" s="323"/>
      <c r="E36" s="323"/>
      <c r="F36" s="323"/>
      <c r="G36" s="323"/>
      <c r="H36" s="323"/>
      <c r="I36" s="323"/>
      <c r="J36" s="323"/>
      <c r="K36" s="323"/>
      <c r="L36" s="323"/>
      <c r="M36" s="323"/>
    </row>
    <row r="37" spans="1:13" ht="16.8" thickBot="1">
      <c r="A37" s="309"/>
      <c r="B37" s="309"/>
      <c r="C37" s="309"/>
      <c r="D37" s="309"/>
      <c r="E37" s="309"/>
      <c r="F37" s="309"/>
      <c r="G37" s="309"/>
      <c r="H37" s="309"/>
      <c r="I37" s="309"/>
      <c r="J37" s="309"/>
      <c r="K37" s="309"/>
      <c r="L37" s="309"/>
      <c r="M37" s="309"/>
    </row>
    <row r="38" spans="1:13" ht="32.4">
      <c r="A38" s="312" t="s">
        <v>368</v>
      </c>
      <c r="B38" s="313" t="s">
        <v>404</v>
      </c>
      <c r="C38" s="313" t="s">
        <v>405</v>
      </c>
      <c r="D38" s="313" t="s">
        <v>429</v>
      </c>
      <c r="E38" s="324" t="s">
        <v>430</v>
      </c>
      <c r="F38" s="313" t="s">
        <v>407</v>
      </c>
      <c r="G38" s="313" t="s">
        <v>408</v>
      </c>
      <c r="H38" s="313" t="s">
        <v>409</v>
      </c>
      <c r="I38" s="313" t="s">
        <v>410</v>
      </c>
      <c r="J38" s="1699" t="s">
        <v>431</v>
      </c>
      <c r="K38" s="1699"/>
      <c r="L38" s="313" t="s">
        <v>411</v>
      </c>
      <c r="M38" s="314" t="s">
        <v>412</v>
      </c>
    </row>
    <row r="39" spans="1:13">
      <c r="A39" s="315" t="s">
        <v>428</v>
      </c>
      <c r="B39" s="316">
        <v>0</v>
      </c>
      <c r="C39" s="317">
        <v>0</v>
      </c>
      <c r="D39" s="317">
        <v>0</v>
      </c>
      <c r="E39" s="317">
        <v>0</v>
      </c>
      <c r="F39" s="317">
        <v>0</v>
      </c>
      <c r="G39" s="317">
        <v>0</v>
      </c>
      <c r="H39" s="317">
        <v>0</v>
      </c>
      <c r="I39" s="317">
        <v>0</v>
      </c>
      <c r="J39" s="1695">
        <v>0</v>
      </c>
      <c r="K39" s="1695"/>
      <c r="L39" s="317">
        <v>0</v>
      </c>
      <c r="M39" s="317">
        <v>0</v>
      </c>
    </row>
    <row r="40" spans="1:13">
      <c r="A40" s="318"/>
      <c r="B40" s="319"/>
      <c r="C40" s="320"/>
      <c r="D40" s="320"/>
      <c r="E40" s="320"/>
      <c r="F40" s="320"/>
      <c r="G40" s="320"/>
      <c r="H40" s="320"/>
      <c r="I40" s="320"/>
      <c r="J40" s="1691"/>
      <c r="K40" s="1691"/>
      <c r="L40" s="320"/>
      <c r="M40" s="320"/>
    </row>
    <row r="41" spans="1:13" ht="16.8" thickBot="1">
      <c r="A41" s="321"/>
      <c r="B41" s="322"/>
      <c r="C41" s="323"/>
      <c r="D41" s="323"/>
      <c r="E41" s="323"/>
      <c r="F41" s="323"/>
      <c r="G41" s="323"/>
      <c r="H41" s="323"/>
      <c r="I41" s="323"/>
      <c r="J41" s="1692"/>
      <c r="K41" s="1692"/>
      <c r="L41" s="323"/>
      <c r="M41" s="323"/>
    </row>
    <row r="42" spans="1:13">
      <c r="A42" s="304" t="s">
        <v>413</v>
      </c>
      <c r="B42" s="304"/>
      <c r="C42" s="304"/>
      <c r="D42" s="304" t="s">
        <v>414</v>
      </c>
      <c r="E42" s="304"/>
      <c r="F42" s="304"/>
      <c r="G42" s="1693" t="s">
        <v>385</v>
      </c>
      <c r="H42" s="1693"/>
      <c r="I42" s="304"/>
      <c r="J42" s="304" t="s">
        <v>415</v>
      </c>
      <c r="K42" s="304"/>
      <c r="L42" s="304"/>
      <c r="M42" s="309"/>
    </row>
    <row r="43" spans="1:13">
      <c r="A43" s="304"/>
      <c r="B43" s="304"/>
      <c r="C43" s="304"/>
      <c r="D43" s="304"/>
      <c r="E43" s="304"/>
      <c r="F43" s="304"/>
      <c r="G43" s="1693" t="s">
        <v>314</v>
      </c>
      <c r="H43" s="1693"/>
      <c r="I43" s="304"/>
      <c r="J43" s="304"/>
      <c r="K43" s="304"/>
      <c r="L43" s="304"/>
      <c r="M43" s="309"/>
    </row>
    <row r="44" spans="1:13">
      <c r="B44" s="304"/>
      <c r="C44" s="304"/>
      <c r="D44" s="304"/>
      <c r="E44" s="304"/>
      <c r="F44" s="304"/>
      <c r="G44" s="304"/>
      <c r="H44" s="304"/>
      <c r="I44" s="304"/>
      <c r="J44" s="304"/>
      <c r="K44" s="304"/>
      <c r="M44" s="303" t="s">
        <v>416</v>
      </c>
    </row>
    <row r="45" spans="1:13">
      <c r="A45" s="304" t="s">
        <v>432</v>
      </c>
      <c r="B45" s="304"/>
      <c r="C45" s="304"/>
      <c r="D45" s="304"/>
      <c r="E45" s="304"/>
      <c r="F45" s="304"/>
      <c r="G45" s="304"/>
      <c r="H45" s="304"/>
      <c r="I45" s="304"/>
      <c r="J45" s="304"/>
      <c r="K45" s="304"/>
      <c r="L45" s="304"/>
      <c r="M45" s="309"/>
    </row>
    <row r="46" spans="1:13">
      <c r="A46" s="304" t="s">
        <v>433</v>
      </c>
      <c r="B46" s="304"/>
      <c r="C46" s="304"/>
      <c r="D46" s="304"/>
      <c r="E46" s="304"/>
      <c r="F46" s="304"/>
      <c r="G46" s="304"/>
      <c r="H46" s="304"/>
      <c r="I46" s="304"/>
      <c r="J46" s="1694"/>
      <c r="K46" s="1694"/>
      <c r="L46" s="1694"/>
      <c r="M46" s="309"/>
    </row>
  </sheetData>
  <sheetProtection formatCells="0" formatColumns="0" formatRows="0" insertRows="0" deleteRows="0" selectLockedCells="1"/>
  <mergeCells count="17">
    <mergeCell ref="J39:K39"/>
    <mergeCell ref="L29:M29"/>
    <mergeCell ref="L30:M30"/>
    <mergeCell ref="B31:K31"/>
    <mergeCell ref="E32:H32"/>
    <mergeCell ref="J38:K38"/>
    <mergeCell ref="J40:K40"/>
    <mergeCell ref="J41:K41"/>
    <mergeCell ref="G42:H42"/>
    <mergeCell ref="G43:H43"/>
    <mergeCell ref="J46:L46"/>
    <mergeCell ref="X1:Y1"/>
    <mergeCell ref="L2:M2"/>
    <mergeCell ref="X2:Y2"/>
    <mergeCell ref="B3:K3"/>
    <mergeCell ref="O3:W3"/>
    <mergeCell ref="L1:M1"/>
  </mergeCells>
  <phoneticPr fontId="8" type="noConversion"/>
  <hyperlinks>
    <hyperlink ref="N29" location="預告統計資料發布時間表!A1" display="回發布時間表" xr:uid="{2697980E-D148-4400-85D2-C83122926E7D}"/>
    <hyperlink ref="Z1" location="預告統計資料發布時間表!D115" display="回發布時間表" xr:uid="{07A35D23-2966-4A9A-93AC-533BEE3582B1}"/>
  </hyperlinks>
  <printOptions horizontalCentered="1"/>
  <pageMargins left="0.59027777777777779" right="0.59027777777777779" top="0.59027777777777779" bottom="0.59027777777777779" header="0.51180555555555551" footer="0.51180555555555551"/>
  <pageSetup paperSize="9" scale="71" firstPageNumber="0" orientation="landscape" horizontalDpi="300" verticalDpi="300" r:id="rId1"/>
  <headerFooter alignWithMargins="0"/>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B96560-BE69-448D-B302-788875D6A46A}">
  <sheetPr>
    <pageSetUpPr fitToPage="1"/>
  </sheetPr>
  <dimension ref="A1:P37"/>
  <sheetViews>
    <sheetView zoomScale="85" zoomScaleNormal="85" zoomScaleSheetLayoutView="85" workbookViewId="0">
      <selection activeCell="P1" sqref="P1"/>
    </sheetView>
  </sheetViews>
  <sheetFormatPr defaultColWidth="12.77734375" defaultRowHeight="18" customHeight="1"/>
  <cols>
    <col min="1" max="1" width="12.88671875" style="330" customWidth="1"/>
    <col min="2" max="15" width="11.88671875" style="330" customWidth="1"/>
    <col min="16" max="256" width="12.77734375" style="330"/>
    <col min="257" max="257" width="12.88671875" style="330" customWidth="1"/>
    <col min="258" max="271" width="11.88671875" style="330" customWidth="1"/>
    <col min="272" max="512" width="12.77734375" style="330"/>
    <col min="513" max="513" width="12.88671875" style="330" customWidth="1"/>
    <col min="514" max="527" width="11.88671875" style="330" customWidth="1"/>
    <col min="528" max="768" width="12.77734375" style="330"/>
    <col min="769" max="769" width="12.88671875" style="330" customWidth="1"/>
    <col min="770" max="783" width="11.88671875" style="330" customWidth="1"/>
    <col min="784" max="1024" width="12.77734375" style="330"/>
    <col min="1025" max="1025" width="12.88671875" style="330" customWidth="1"/>
    <col min="1026" max="1039" width="11.88671875" style="330" customWidth="1"/>
    <col min="1040" max="1280" width="12.77734375" style="330"/>
    <col min="1281" max="1281" width="12.88671875" style="330" customWidth="1"/>
    <col min="1282" max="1295" width="11.88671875" style="330" customWidth="1"/>
    <col min="1296" max="1536" width="12.77734375" style="330"/>
    <col min="1537" max="1537" width="12.88671875" style="330" customWidth="1"/>
    <col min="1538" max="1551" width="11.88671875" style="330" customWidth="1"/>
    <col min="1552" max="1792" width="12.77734375" style="330"/>
    <col min="1793" max="1793" width="12.88671875" style="330" customWidth="1"/>
    <col min="1794" max="1807" width="11.88671875" style="330" customWidth="1"/>
    <col min="1808" max="2048" width="12.77734375" style="330"/>
    <col min="2049" max="2049" width="12.88671875" style="330" customWidth="1"/>
    <col min="2050" max="2063" width="11.88671875" style="330" customWidth="1"/>
    <col min="2064" max="2304" width="12.77734375" style="330"/>
    <col min="2305" max="2305" width="12.88671875" style="330" customWidth="1"/>
    <col min="2306" max="2319" width="11.88671875" style="330" customWidth="1"/>
    <col min="2320" max="2560" width="12.77734375" style="330"/>
    <col min="2561" max="2561" width="12.88671875" style="330" customWidth="1"/>
    <col min="2562" max="2575" width="11.88671875" style="330" customWidth="1"/>
    <col min="2576" max="2816" width="12.77734375" style="330"/>
    <col min="2817" max="2817" width="12.88671875" style="330" customWidth="1"/>
    <col min="2818" max="2831" width="11.88671875" style="330" customWidth="1"/>
    <col min="2832" max="3072" width="12.77734375" style="330"/>
    <col min="3073" max="3073" width="12.88671875" style="330" customWidth="1"/>
    <col min="3074" max="3087" width="11.88671875" style="330" customWidth="1"/>
    <col min="3088" max="3328" width="12.77734375" style="330"/>
    <col min="3329" max="3329" width="12.88671875" style="330" customWidth="1"/>
    <col min="3330" max="3343" width="11.88671875" style="330" customWidth="1"/>
    <col min="3344" max="3584" width="12.77734375" style="330"/>
    <col min="3585" max="3585" width="12.88671875" style="330" customWidth="1"/>
    <col min="3586" max="3599" width="11.88671875" style="330" customWidth="1"/>
    <col min="3600" max="3840" width="12.77734375" style="330"/>
    <col min="3841" max="3841" width="12.88671875" style="330" customWidth="1"/>
    <col min="3842" max="3855" width="11.88671875" style="330" customWidth="1"/>
    <col min="3856" max="4096" width="12.77734375" style="330"/>
    <col min="4097" max="4097" width="12.88671875" style="330" customWidth="1"/>
    <col min="4098" max="4111" width="11.88671875" style="330" customWidth="1"/>
    <col min="4112" max="4352" width="12.77734375" style="330"/>
    <col min="4353" max="4353" width="12.88671875" style="330" customWidth="1"/>
    <col min="4354" max="4367" width="11.88671875" style="330" customWidth="1"/>
    <col min="4368" max="4608" width="12.77734375" style="330"/>
    <col min="4609" max="4609" width="12.88671875" style="330" customWidth="1"/>
    <col min="4610" max="4623" width="11.88671875" style="330" customWidth="1"/>
    <col min="4624" max="4864" width="12.77734375" style="330"/>
    <col min="4865" max="4865" width="12.88671875" style="330" customWidth="1"/>
    <col min="4866" max="4879" width="11.88671875" style="330" customWidth="1"/>
    <col min="4880" max="5120" width="12.77734375" style="330"/>
    <col min="5121" max="5121" width="12.88671875" style="330" customWidth="1"/>
    <col min="5122" max="5135" width="11.88671875" style="330" customWidth="1"/>
    <col min="5136" max="5376" width="12.77734375" style="330"/>
    <col min="5377" max="5377" width="12.88671875" style="330" customWidth="1"/>
    <col min="5378" max="5391" width="11.88671875" style="330" customWidth="1"/>
    <col min="5392" max="5632" width="12.77734375" style="330"/>
    <col min="5633" max="5633" width="12.88671875" style="330" customWidth="1"/>
    <col min="5634" max="5647" width="11.88671875" style="330" customWidth="1"/>
    <col min="5648" max="5888" width="12.77734375" style="330"/>
    <col min="5889" max="5889" width="12.88671875" style="330" customWidth="1"/>
    <col min="5890" max="5903" width="11.88671875" style="330" customWidth="1"/>
    <col min="5904" max="6144" width="12.77734375" style="330"/>
    <col min="6145" max="6145" width="12.88671875" style="330" customWidth="1"/>
    <col min="6146" max="6159" width="11.88671875" style="330" customWidth="1"/>
    <col min="6160" max="6400" width="12.77734375" style="330"/>
    <col min="6401" max="6401" width="12.88671875" style="330" customWidth="1"/>
    <col min="6402" max="6415" width="11.88671875" style="330" customWidth="1"/>
    <col min="6416" max="6656" width="12.77734375" style="330"/>
    <col min="6657" max="6657" width="12.88671875" style="330" customWidth="1"/>
    <col min="6658" max="6671" width="11.88671875" style="330" customWidth="1"/>
    <col min="6672" max="6912" width="12.77734375" style="330"/>
    <col min="6913" max="6913" width="12.88671875" style="330" customWidth="1"/>
    <col min="6914" max="6927" width="11.88671875" style="330" customWidth="1"/>
    <col min="6928" max="7168" width="12.77734375" style="330"/>
    <col min="7169" max="7169" width="12.88671875" style="330" customWidth="1"/>
    <col min="7170" max="7183" width="11.88671875" style="330" customWidth="1"/>
    <col min="7184" max="7424" width="12.77734375" style="330"/>
    <col min="7425" max="7425" width="12.88671875" style="330" customWidth="1"/>
    <col min="7426" max="7439" width="11.88671875" style="330" customWidth="1"/>
    <col min="7440" max="7680" width="12.77734375" style="330"/>
    <col min="7681" max="7681" width="12.88671875" style="330" customWidth="1"/>
    <col min="7682" max="7695" width="11.88671875" style="330" customWidth="1"/>
    <col min="7696" max="7936" width="12.77734375" style="330"/>
    <col min="7937" max="7937" width="12.88671875" style="330" customWidth="1"/>
    <col min="7938" max="7951" width="11.88671875" style="330" customWidth="1"/>
    <col min="7952" max="8192" width="12.77734375" style="330"/>
    <col min="8193" max="8193" width="12.88671875" style="330" customWidth="1"/>
    <col min="8194" max="8207" width="11.88671875" style="330" customWidth="1"/>
    <col min="8208" max="8448" width="12.77734375" style="330"/>
    <col min="8449" max="8449" width="12.88671875" style="330" customWidth="1"/>
    <col min="8450" max="8463" width="11.88671875" style="330" customWidth="1"/>
    <col min="8464" max="8704" width="12.77734375" style="330"/>
    <col min="8705" max="8705" width="12.88671875" style="330" customWidth="1"/>
    <col min="8706" max="8719" width="11.88671875" style="330" customWidth="1"/>
    <col min="8720" max="8960" width="12.77734375" style="330"/>
    <col min="8961" max="8961" width="12.88671875" style="330" customWidth="1"/>
    <col min="8962" max="8975" width="11.88671875" style="330" customWidth="1"/>
    <col min="8976" max="9216" width="12.77734375" style="330"/>
    <col min="9217" max="9217" width="12.88671875" style="330" customWidth="1"/>
    <col min="9218" max="9231" width="11.88671875" style="330" customWidth="1"/>
    <col min="9232" max="9472" width="12.77734375" style="330"/>
    <col min="9473" max="9473" width="12.88671875" style="330" customWidth="1"/>
    <col min="9474" max="9487" width="11.88671875" style="330" customWidth="1"/>
    <col min="9488" max="9728" width="12.77734375" style="330"/>
    <col min="9729" max="9729" width="12.88671875" style="330" customWidth="1"/>
    <col min="9730" max="9743" width="11.88671875" style="330" customWidth="1"/>
    <col min="9744" max="9984" width="12.77734375" style="330"/>
    <col min="9985" max="9985" width="12.88671875" style="330" customWidth="1"/>
    <col min="9986" max="9999" width="11.88671875" style="330" customWidth="1"/>
    <col min="10000" max="10240" width="12.77734375" style="330"/>
    <col min="10241" max="10241" width="12.88671875" style="330" customWidth="1"/>
    <col min="10242" max="10255" width="11.88671875" style="330" customWidth="1"/>
    <col min="10256" max="10496" width="12.77734375" style="330"/>
    <col min="10497" max="10497" width="12.88671875" style="330" customWidth="1"/>
    <col min="10498" max="10511" width="11.88671875" style="330" customWidth="1"/>
    <col min="10512" max="10752" width="12.77734375" style="330"/>
    <col min="10753" max="10753" width="12.88671875" style="330" customWidth="1"/>
    <col min="10754" max="10767" width="11.88671875" style="330" customWidth="1"/>
    <col min="10768" max="11008" width="12.77734375" style="330"/>
    <col min="11009" max="11009" width="12.88671875" style="330" customWidth="1"/>
    <col min="11010" max="11023" width="11.88671875" style="330" customWidth="1"/>
    <col min="11024" max="11264" width="12.77734375" style="330"/>
    <col min="11265" max="11265" width="12.88671875" style="330" customWidth="1"/>
    <col min="11266" max="11279" width="11.88671875" style="330" customWidth="1"/>
    <col min="11280" max="11520" width="12.77734375" style="330"/>
    <col min="11521" max="11521" width="12.88671875" style="330" customWidth="1"/>
    <col min="11522" max="11535" width="11.88671875" style="330" customWidth="1"/>
    <col min="11536" max="11776" width="12.77734375" style="330"/>
    <col min="11777" max="11777" width="12.88671875" style="330" customWidth="1"/>
    <col min="11778" max="11791" width="11.88671875" style="330" customWidth="1"/>
    <col min="11792" max="12032" width="12.77734375" style="330"/>
    <col min="12033" max="12033" width="12.88671875" style="330" customWidth="1"/>
    <col min="12034" max="12047" width="11.88671875" style="330" customWidth="1"/>
    <col min="12048" max="12288" width="12.77734375" style="330"/>
    <col min="12289" max="12289" width="12.88671875" style="330" customWidth="1"/>
    <col min="12290" max="12303" width="11.88671875" style="330" customWidth="1"/>
    <col min="12304" max="12544" width="12.77734375" style="330"/>
    <col min="12545" max="12545" width="12.88671875" style="330" customWidth="1"/>
    <col min="12546" max="12559" width="11.88671875" style="330" customWidth="1"/>
    <col min="12560" max="12800" width="12.77734375" style="330"/>
    <col min="12801" max="12801" width="12.88671875" style="330" customWidth="1"/>
    <col min="12802" max="12815" width="11.88671875" style="330" customWidth="1"/>
    <col min="12816" max="13056" width="12.77734375" style="330"/>
    <col min="13057" max="13057" width="12.88671875" style="330" customWidth="1"/>
    <col min="13058" max="13071" width="11.88671875" style="330" customWidth="1"/>
    <col min="13072" max="13312" width="12.77734375" style="330"/>
    <col min="13313" max="13313" width="12.88671875" style="330" customWidth="1"/>
    <col min="13314" max="13327" width="11.88671875" style="330" customWidth="1"/>
    <col min="13328" max="13568" width="12.77734375" style="330"/>
    <col min="13569" max="13569" width="12.88671875" style="330" customWidth="1"/>
    <col min="13570" max="13583" width="11.88671875" style="330" customWidth="1"/>
    <col min="13584" max="13824" width="12.77734375" style="330"/>
    <col min="13825" max="13825" width="12.88671875" style="330" customWidth="1"/>
    <col min="13826" max="13839" width="11.88671875" style="330" customWidth="1"/>
    <col min="13840" max="14080" width="12.77734375" style="330"/>
    <col min="14081" max="14081" width="12.88671875" style="330" customWidth="1"/>
    <col min="14082" max="14095" width="11.88671875" style="330" customWidth="1"/>
    <col min="14096" max="14336" width="12.77734375" style="330"/>
    <col min="14337" max="14337" width="12.88671875" style="330" customWidth="1"/>
    <col min="14338" max="14351" width="11.88671875" style="330" customWidth="1"/>
    <col min="14352" max="14592" width="12.77734375" style="330"/>
    <col min="14593" max="14593" width="12.88671875" style="330" customWidth="1"/>
    <col min="14594" max="14607" width="11.88671875" style="330" customWidth="1"/>
    <col min="14608" max="14848" width="12.77734375" style="330"/>
    <col min="14849" max="14849" width="12.88671875" style="330" customWidth="1"/>
    <col min="14850" max="14863" width="11.88671875" style="330" customWidth="1"/>
    <col min="14864" max="15104" width="12.77734375" style="330"/>
    <col min="15105" max="15105" width="12.88671875" style="330" customWidth="1"/>
    <col min="15106" max="15119" width="11.88671875" style="330" customWidth="1"/>
    <col min="15120" max="15360" width="12.77734375" style="330"/>
    <col min="15361" max="15361" width="12.88671875" style="330" customWidth="1"/>
    <col min="15362" max="15375" width="11.88671875" style="330" customWidth="1"/>
    <col min="15376" max="15616" width="12.77734375" style="330"/>
    <col min="15617" max="15617" width="12.88671875" style="330" customWidth="1"/>
    <col min="15618" max="15631" width="11.88671875" style="330" customWidth="1"/>
    <col min="15632" max="15872" width="12.77734375" style="330"/>
    <col min="15873" max="15873" width="12.88671875" style="330" customWidth="1"/>
    <col min="15874" max="15887" width="11.88671875" style="330" customWidth="1"/>
    <col min="15888" max="16128" width="12.77734375" style="330"/>
    <col min="16129" max="16129" width="12.88671875" style="330" customWidth="1"/>
    <col min="16130" max="16143" width="11.88671875" style="330" customWidth="1"/>
    <col min="16144" max="16384" width="12.77734375" style="330"/>
  </cols>
  <sheetData>
    <row r="1" spans="1:16" ht="16.8" thickBot="1">
      <c r="A1" s="325" t="s">
        <v>343</v>
      </c>
      <c r="B1" s="326"/>
      <c r="C1" s="327"/>
      <c r="D1" s="327"/>
      <c r="E1" s="327"/>
      <c r="F1" s="327"/>
      <c r="G1" s="327"/>
      <c r="H1" s="327"/>
      <c r="I1" s="327"/>
      <c r="J1" s="327"/>
      <c r="K1" s="328"/>
      <c r="L1" s="328"/>
      <c r="M1" s="329" t="s">
        <v>344</v>
      </c>
      <c r="N1" s="1702" t="s">
        <v>345</v>
      </c>
      <c r="O1" s="1684"/>
      <c r="P1" s="380" t="s">
        <v>9</v>
      </c>
    </row>
    <row r="2" spans="1:16" ht="16.8" thickBot="1">
      <c r="A2" s="325" t="s">
        <v>346</v>
      </c>
      <c r="B2" s="331" t="s">
        <v>347</v>
      </c>
      <c r="C2" s="332"/>
      <c r="D2" s="332"/>
      <c r="E2" s="332"/>
      <c r="F2" s="332"/>
      <c r="G2" s="332"/>
      <c r="H2" s="332"/>
      <c r="I2" s="332"/>
      <c r="J2" s="332"/>
      <c r="K2" s="333"/>
      <c r="L2" s="268"/>
      <c r="M2" s="329" t="s">
        <v>348</v>
      </c>
      <c r="N2" s="1703" t="s">
        <v>510</v>
      </c>
      <c r="O2" s="1703"/>
    </row>
    <row r="3" spans="1:16" ht="16.2">
      <c r="A3" s="327"/>
      <c r="B3" s="327"/>
      <c r="C3" s="327"/>
      <c r="D3" s="327"/>
      <c r="E3" s="327"/>
      <c r="F3" s="327"/>
      <c r="G3" s="327"/>
      <c r="H3" s="327"/>
      <c r="I3" s="327"/>
      <c r="J3" s="327"/>
      <c r="K3" s="327"/>
      <c r="L3" s="327"/>
      <c r="M3" s="327"/>
      <c r="N3" s="327"/>
      <c r="O3" s="327"/>
    </row>
    <row r="4" spans="1:16" ht="28.2">
      <c r="A4" s="1704" t="s">
        <v>434</v>
      </c>
      <c r="B4" s="1704"/>
      <c r="C4" s="1704"/>
      <c r="D4" s="1704"/>
      <c r="E4" s="1704"/>
      <c r="F4" s="1704"/>
      <c r="G4" s="1704"/>
      <c r="H4" s="1704"/>
      <c r="I4" s="1704"/>
      <c r="J4" s="1704"/>
      <c r="K4" s="1704"/>
      <c r="L4" s="1704"/>
      <c r="M4" s="1704"/>
      <c r="N4" s="1704"/>
      <c r="O4" s="1704"/>
    </row>
    <row r="5" spans="1:16" ht="24" customHeight="1" thickBot="1">
      <c r="A5" s="328"/>
      <c r="B5" s="328"/>
      <c r="C5" s="328"/>
      <c r="D5" s="328"/>
      <c r="E5" s="328"/>
      <c r="F5" s="1705" t="s">
        <v>511</v>
      </c>
      <c r="G5" s="1705"/>
      <c r="H5" s="1705"/>
      <c r="I5" s="1705"/>
      <c r="J5" s="328"/>
      <c r="K5" s="328"/>
      <c r="L5" s="328"/>
      <c r="M5" s="328"/>
      <c r="N5" s="328"/>
      <c r="O5" s="328"/>
    </row>
    <row r="6" spans="1:16" ht="27.6" customHeight="1" thickBot="1">
      <c r="A6" s="1706" t="s">
        <v>368</v>
      </c>
      <c r="B6" s="1708" t="s">
        <v>435</v>
      </c>
      <c r="C6" s="1708"/>
      <c r="D6" s="1708"/>
      <c r="E6" s="1708"/>
      <c r="F6" s="1709" t="s">
        <v>436</v>
      </c>
      <c r="G6" s="1709"/>
      <c r="H6" s="1709"/>
      <c r="I6" s="1709"/>
      <c r="J6" s="1708" t="s">
        <v>437</v>
      </c>
      <c r="K6" s="1708"/>
      <c r="L6" s="1708"/>
      <c r="M6" s="1708"/>
      <c r="N6" s="1710" t="s">
        <v>438</v>
      </c>
      <c r="O6" s="1712" t="s">
        <v>439</v>
      </c>
    </row>
    <row r="7" spans="1:16" ht="27.6" customHeight="1" thickBot="1">
      <c r="A7" s="1707"/>
      <c r="B7" s="334"/>
      <c r="C7" s="1701" t="s">
        <v>440</v>
      </c>
      <c r="D7" s="1701"/>
      <c r="E7" s="1701"/>
      <c r="F7" s="335"/>
      <c r="G7" s="1701" t="s">
        <v>440</v>
      </c>
      <c r="H7" s="1701"/>
      <c r="I7" s="1701"/>
      <c r="J7" s="334"/>
      <c r="K7" s="1714" t="s">
        <v>440</v>
      </c>
      <c r="L7" s="1714"/>
      <c r="M7" s="1714"/>
      <c r="N7" s="1711"/>
      <c r="O7" s="1713"/>
    </row>
    <row r="8" spans="1:16" ht="21.6" customHeight="1" thickBot="1">
      <c r="A8" s="1707"/>
      <c r="B8" s="334" t="s">
        <v>441</v>
      </c>
      <c r="C8" s="1700" t="s">
        <v>442</v>
      </c>
      <c r="D8" s="1701" t="s">
        <v>443</v>
      </c>
      <c r="E8" s="1701" t="s">
        <v>365</v>
      </c>
      <c r="F8" s="334" t="s">
        <v>441</v>
      </c>
      <c r="G8" s="1700" t="s">
        <v>442</v>
      </c>
      <c r="H8" s="1701" t="s">
        <v>443</v>
      </c>
      <c r="I8" s="1701" t="s">
        <v>365</v>
      </c>
      <c r="J8" s="334" t="s">
        <v>441</v>
      </c>
      <c r="K8" s="1700" t="s">
        <v>442</v>
      </c>
      <c r="L8" s="1701" t="s">
        <v>443</v>
      </c>
      <c r="M8" s="1714" t="s">
        <v>365</v>
      </c>
      <c r="N8" s="1711"/>
      <c r="O8" s="1713"/>
    </row>
    <row r="9" spans="1:16" ht="20.399999999999999" customHeight="1">
      <c r="A9" s="1707"/>
      <c r="B9" s="336" t="s">
        <v>381</v>
      </c>
      <c r="C9" s="1700"/>
      <c r="D9" s="1701"/>
      <c r="E9" s="1701"/>
      <c r="F9" s="336" t="s">
        <v>381</v>
      </c>
      <c r="G9" s="1700"/>
      <c r="H9" s="1701"/>
      <c r="I9" s="1701"/>
      <c r="J9" s="336" t="s">
        <v>381</v>
      </c>
      <c r="K9" s="1700"/>
      <c r="L9" s="1701"/>
      <c r="M9" s="1714"/>
      <c r="N9" s="1711"/>
      <c r="O9" s="1713"/>
    </row>
    <row r="10" spans="1:16" ht="16.2">
      <c r="A10" s="375" t="s">
        <v>444</v>
      </c>
      <c r="B10" s="376">
        <f>F10+J10</f>
        <v>5774</v>
      </c>
      <c r="C10" s="377">
        <f>G10+K10</f>
        <v>34644</v>
      </c>
      <c r="D10" s="377">
        <f>H10+L10</f>
        <v>0</v>
      </c>
      <c r="E10" s="377">
        <f>I10+M10</f>
        <v>0</v>
      </c>
      <c r="F10" s="377">
        <v>5774</v>
      </c>
      <c r="G10" s="377">
        <v>34644</v>
      </c>
      <c r="H10" s="377">
        <v>0</v>
      </c>
      <c r="I10" s="377">
        <v>0</v>
      </c>
      <c r="J10" s="377">
        <v>0</v>
      </c>
      <c r="K10" s="377">
        <v>0</v>
      </c>
      <c r="L10" s="377">
        <v>0</v>
      </c>
      <c r="M10" s="377">
        <v>0</v>
      </c>
      <c r="N10" s="377">
        <v>0</v>
      </c>
      <c r="O10" s="377">
        <v>1860</v>
      </c>
    </row>
    <row r="11" spans="1:16" ht="16.2">
      <c r="A11" s="337"/>
      <c r="B11" s="338"/>
      <c r="C11" s="339"/>
      <c r="D11" s="339"/>
      <c r="E11" s="339"/>
      <c r="F11" s="339"/>
      <c r="G11" s="339"/>
      <c r="H11" s="339"/>
      <c r="I11" s="339"/>
      <c r="J11" s="339"/>
      <c r="K11" s="339"/>
      <c r="L11" s="339"/>
      <c r="M11" s="339"/>
      <c r="N11" s="339"/>
      <c r="O11" s="339"/>
    </row>
    <row r="12" spans="1:16" ht="16.2">
      <c r="A12" s="337"/>
      <c r="B12" s="338"/>
      <c r="C12" s="339"/>
      <c r="D12" s="339"/>
      <c r="E12" s="339"/>
      <c r="F12" s="339"/>
      <c r="G12" s="339"/>
      <c r="H12" s="339"/>
      <c r="I12" s="339"/>
      <c r="J12" s="339"/>
      <c r="K12" s="339"/>
      <c r="L12" s="339"/>
      <c r="M12" s="339"/>
      <c r="N12" s="339"/>
      <c r="O12" s="339"/>
    </row>
    <row r="13" spans="1:16" ht="16.2">
      <c r="A13" s="337"/>
      <c r="B13" s="338"/>
      <c r="C13" s="339"/>
      <c r="D13" s="339"/>
      <c r="E13" s="339"/>
      <c r="F13" s="339"/>
      <c r="G13" s="339"/>
      <c r="H13" s="339"/>
      <c r="I13" s="339"/>
      <c r="J13" s="339"/>
      <c r="K13" s="339"/>
      <c r="L13" s="339"/>
      <c r="M13" s="339"/>
      <c r="N13" s="339"/>
      <c r="O13" s="339"/>
    </row>
    <row r="14" spans="1:16" ht="16.2">
      <c r="A14" s="337"/>
      <c r="B14" s="338"/>
      <c r="C14" s="339"/>
      <c r="D14" s="339"/>
      <c r="E14" s="339"/>
      <c r="F14" s="339"/>
      <c r="G14" s="339"/>
      <c r="H14" s="339"/>
      <c r="I14" s="339"/>
      <c r="J14" s="339"/>
      <c r="K14" s="339"/>
      <c r="L14" s="339"/>
      <c r="M14" s="339"/>
      <c r="N14" s="339"/>
      <c r="O14" s="339"/>
    </row>
    <row r="15" spans="1:16" ht="16.2">
      <c r="A15" s="337"/>
      <c r="B15" s="338"/>
      <c r="C15" s="339"/>
      <c r="D15" s="339"/>
      <c r="E15" s="339"/>
      <c r="F15" s="339"/>
      <c r="G15" s="339"/>
      <c r="H15" s="339"/>
      <c r="I15" s="339"/>
      <c r="J15" s="339"/>
      <c r="K15" s="339"/>
      <c r="L15" s="339"/>
      <c r="M15" s="339"/>
      <c r="N15" s="339"/>
      <c r="O15" s="339"/>
    </row>
    <row r="16" spans="1:16" ht="16.2">
      <c r="A16" s="337"/>
      <c r="B16" s="338"/>
      <c r="C16" s="339"/>
      <c r="D16" s="339"/>
      <c r="E16" s="339"/>
      <c r="F16" s="339"/>
      <c r="G16" s="339"/>
      <c r="H16" s="339"/>
      <c r="I16" s="339"/>
      <c r="J16" s="339"/>
      <c r="K16" s="339"/>
      <c r="L16" s="339"/>
      <c r="M16" s="339"/>
      <c r="N16" s="339"/>
      <c r="O16" s="339"/>
    </row>
    <row r="17" spans="1:15" ht="16.2">
      <c r="A17" s="337"/>
      <c r="B17" s="338"/>
      <c r="C17" s="339"/>
      <c r="D17" s="339"/>
      <c r="E17" s="339"/>
      <c r="F17" s="339"/>
      <c r="G17" s="339"/>
      <c r="H17" s="339"/>
      <c r="I17" s="339"/>
      <c r="J17" s="339"/>
      <c r="K17" s="339"/>
      <c r="L17" s="339"/>
      <c r="M17" s="339"/>
      <c r="N17" s="339"/>
      <c r="O17" s="339"/>
    </row>
    <row r="18" spans="1:15" ht="16.2">
      <c r="A18" s="337"/>
      <c r="B18" s="338"/>
      <c r="C18" s="339"/>
      <c r="D18" s="339"/>
      <c r="E18" s="339"/>
      <c r="F18" s="339"/>
      <c r="G18" s="339"/>
      <c r="H18" s="339"/>
      <c r="I18" s="339"/>
      <c r="J18" s="339"/>
      <c r="K18" s="339"/>
      <c r="L18" s="339"/>
      <c r="M18" s="339"/>
      <c r="N18" s="339"/>
      <c r="O18" s="339"/>
    </row>
    <row r="19" spans="1:15" ht="16.2">
      <c r="A19" s="337"/>
      <c r="B19" s="338"/>
      <c r="C19" s="339"/>
      <c r="D19" s="339"/>
      <c r="E19" s="339"/>
      <c r="F19" s="339"/>
      <c r="G19" s="339"/>
      <c r="H19" s="339"/>
      <c r="I19" s="339"/>
      <c r="J19" s="339"/>
      <c r="K19" s="339"/>
      <c r="L19" s="339"/>
      <c r="M19" s="339"/>
      <c r="N19" s="339"/>
      <c r="O19" s="339"/>
    </row>
    <row r="20" spans="1:15" ht="16.2">
      <c r="A20" s="337"/>
      <c r="B20" s="338"/>
      <c r="C20" s="339"/>
      <c r="D20" s="339"/>
      <c r="E20" s="339"/>
      <c r="F20" s="339"/>
      <c r="G20" s="339"/>
      <c r="H20" s="339"/>
      <c r="I20" s="339"/>
      <c r="J20" s="339"/>
      <c r="K20" s="339"/>
      <c r="L20" s="339"/>
      <c r="M20" s="339"/>
      <c r="N20" s="339"/>
      <c r="O20" s="339"/>
    </row>
    <row r="21" spans="1:15" ht="16.2">
      <c r="A21" s="337"/>
      <c r="B21" s="338"/>
      <c r="C21" s="339"/>
      <c r="D21" s="339"/>
      <c r="E21" s="339"/>
      <c r="F21" s="339"/>
      <c r="G21" s="339"/>
      <c r="H21" s="339"/>
      <c r="I21" s="339"/>
      <c r="J21" s="339"/>
      <c r="K21" s="339"/>
      <c r="L21" s="339"/>
      <c r="M21" s="339"/>
      <c r="N21" s="339"/>
      <c r="O21" s="339"/>
    </row>
    <row r="22" spans="1:15" ht="16.2">
      <c r="A22" s="337"/>
      <c r="B22" s="338"/>
      <c r="C22" s="339"/>
      <c r="D22" s="339"/>
      <c r="E22" s="339"/>
      <c r="F22" s="339"/>
      <c r="G22" s="339"/>
      <c r="H22" s="339"/>
      <c r="I22" s="339"/>
      <c r="J22" s="339"/>
      <c r="K22" s="339"/>
      <c r="L22" s="339"/>
      <c r="M22" s="339"/>
      <c r="N22" s="339"/>
      <c r="O22" s="339"/>
    </row>
    <row r="23" spans="1:15" ht="16.2">
      <c r="A23" s="337"/>
      <c r="B23" s="338"/>
      <c r="C23" s="339"/>
      <c r="D23" s="339"/>
      <c r="E23" s="339"/>
      <c r="F23" s="339"/>
      <c r="G23" s="339"/>
      <c r="H23" s="339"/>
      <c r="I23" s="339"/>
      <c r="J23" s="339"/>
      <c r="K23" s="339"/>
      <c r="L23" s="339"/>
      <c r="M23" s="339"/>
      <c r="N23" s="339"/>
      <c r="O23" s="339"/>
    </row>
    <row r="24" spans="1:15" ht="16.2">
      <c r="A24" s="337"/>
      <c r="B24" s="338"/>
      <c r="C24" s="339"/>
      <c r="D24" s="339"/>
      <c r="E24" s="339"/>
      <c r="F24" s="339"/>
      <c r="G24" s="339"/>
      <c r="H24" s="339"/>
      <c r="I24" s="339"/>
      <c r="J24" s="339"/>
      <c r="K24" s="339"/>
      <c r="L24" s="339"/>
      <c r="M24" s="339"/>
      <c r="N24" s="339"/>
      <c r="O24" s="339"/>
    </row>
    <row r="25" spans="1:15" ht="16.2">
      <c r="A25" s="337"/>
      <c r="B25" s="338"/>
      <c r="C25" s="339"/>
      <c r="D25" s="339"/>
      <c r="E25" s="339"/>
      <c r="F25" s="339"/>
      <c r="G25" s="339"/>
      <c r="H25" s="339"/>
      <c r="I25" s="339"/>
      <c r="J25" s="339"/>
      <c r="K25" s="339"/>
      <c r="L25" s="339"/>
      <c r="M25" s="339"/>
      <c r="N25" s="339"/>
      <c r="O25" s="339"/>
    </row>
    <row r="26" spans="1:15" ht="16.2">
      <c r="A26" s="337"/>
      <c r="B26" s="338"/>
      <c r="C26" s="339"/>
      <c r="D26" s="339"/>
      <c r="E26" s="339"/>
      <c r="F26" s="339"/>
      <c r="G26" s="339"/>
      <c r="H26" s="339"/>
      <c r="I26" s="339"/>
      <c r="J26" s="339"/>
      <c r="K26" s="339"/>
      <c r="L26" s="339"/>
      <c r="M26" s="339"/>
      <c r="N26" s="339"/>
      <c r="O26" s="339"/>
    </row>
    <row r="27" spans="1:15" ht="16.2">
      <c r="A27" s="337"/>
      <c r="B27" s="338"/>
      <c r="C27" s="339"/>
      <c r="D27" s="339"/>
      <c r="E27" s="339"/>
      <c r="F27" s="339"/>
      <c r="G27" s="339"/>
      <c r="H27" s="339"/>
      <c r="I27" s="339"/>
      <c r="J27" s="339"/>
      <c r="K27" s="339"/>
      <c r="L27" s="339"/>
      <c r="M27" s="339"/>
      <c r="N27" s="339"/>
      <c r="O27" s="339"/>
    </row>
    <row r="28" spans="1:15" ht="16.8" thickBot="1">
      <c r="A28" s="340"/>
      <c r="B28" s="341"/>
      <c r="C28" s="342"/>
      <c r="D28" s="342"/>
      <c r="E28" s="342"/>
      <c r="F28" s="342"/>
      <c r="G28" s="342"/>
      <c r="H28" s="342"/>
      <c r="I28" s="342"/>
      <c r="J28" s="342"/>
      <c r="K28" s="342"/>
      <c r="L28" s="342"/>
      <c r="M28" s="342"/>
      <c r="N28" s="342"/>
      <c r="O28" s="342"/>
    </row>
    <row r="29" spans="1:15" ht="16.2">
      <c r="A29" s="343" t="s">
        <v>310</v>
      </c>
      <c r="B29" s="343" t="s">
        <v>384</v>
      </c>
      <c r="C29" s="343"/>
      <c r="D29" s="343" t="s">
        <v>311</v>
      </c>
      <c r="E29" s="343"/>
      <c r="F29" s="343"/>
      <c r="G29" s="343" t="s">
        <v>385</v>
      </c>
      <c r="H29" s="343"/>
      <c r="I29" s="343"/>
      <c r="J29" s="343"/>
      <c r="K29" s="343" t="s">
        <v>386</v>
      </c>
      <c r="L29" s="343"/>
      <c r="M29" s="343"/>
      <c r="N29" s="343"/>
      <c r="O29" s="343"/>
    </row>
    <row r="30" spans="1:15" ht="24.6" customHeight="1">
      <c r="A30" s="343" t="s">
        <v>384</v>
      </c>
      <c r="B30" s="343" t="s">
        <v>384</v>
      </c>
      <c r="C30" s="343"/>
      <c r="D30" s="343"/>
      <c r="E30" s="343"/>
      <c r="F30" s="343"/>
      <c r="G30" s="343" t="s">
        <v>314</v>
      </c>
      <c r="H30" s="343"/>
      <c r="I30" s="343"/>
      <c r="J30" s="343"/>
      <c r="K30" s="343"/>
      <c r="L30" s="343"/>
      <c r="M30" s="343"/>
      <c r="N30" s="343"/>
      <c r="O30" s="343"/>
    </row>
    <row r="31" spans="1:15" ht="16.2">
      <c r="A31" s="343"/>
      <c r="B31" s="343"/>
      <c r="C31" s="343"/>
      <c r="D31" s="343"/>
      <c r="E31" s="343"/>
      <c r="F31" s="343"/>
      <c r="G31" s="343"/>
      <c r="H31" s="343"/>
      <c r="I31" s="343"/>
      <c r="J31" s="343"/>
      <c r="K31" s="343"/>
      <c r="L31" s="343"/>
      <c r="M31" s="343"/>
      <c r="N31" s="343"/>
      <c r="O31" s="295" t="s">
        <v>459</v>
      </c>
    </row>
    <row r="32" spans="1:15" ht="16.2">
      <c r="A32" s="326" t="s">
        <v>445</v>
      </c>
      <c r="B32" s="326"/>
      <c r="C32" s="326"/>
      <c r="D32" s="343"/>
      <c r="E32" s="343"/>
      <c r="F32" s="343"/>
      <c r="G32" s="343"/>
      <c r="H32" s="343"/>
      <c r="I32" s="343"/>
      <c r="J32" s="343"/>
      <c r="K32" s="343"/>
      <c r="L32" s="343"/>
      <c r="M32" s="343"/>
      <c r="N32" s="343"/>
      <c r="O32" s="343"/>
    </row>
    <row r="33" spans="1:15" ht="16.2">
      <c r="A33" s="326" t="s">
        <v>446</v>
      </c>
      <c r="B33" s="326"/>
      <c r="C33" s="326"/>
      <c r="D33" s="343"/>
      <c r="E33" s="343"/>
      <c r="F33" s="343"/>
      <c r="G33" s="343"/>
      <c r="H33" s="343"/>
      <c r="I33" s="343"/>
      <c r="J33" s="343"/>
      <c r="K33" s="343"/>
      <c r="L33" s="343"/>
      <c r="M33" s="343"/>
      <c r="N33" s="343"/>
      <c r="O33" s="343"/>
    </row>
    <row r="34" spans="1:15" ht="16.2">
      <c r="A34" s="326" t="s">
        <v>447</v>
      </c>
      <c r="B34" s="326"/>
      <c r="C34" s="326"/>
      <c r="D34" s="343"/>
      <c r="E34" s="343"/>
      <c r="F34" s="343"/>
      <c r="G34" s="343"/>
      <c r="H34" s="343"/>
      <c r="I34" s="343"/>
      <c r="J34" s="343"/>
      <c r="K34" s="343"/>
      <c r="L34" s="343"/>
      <c r="M34" s="343"/>
      <c r="N34" s="343"/>
      <c r="O34" s="343"/>
    </row>
    <row r="35" spans="1:15" ht="16.2">
      <c r="A35" s="326" t="s">
        <v>448</v>
      </c>
      <c r="B35" s="326"/>
      <c r="C35" s="326"/>
      <c r="D35" s="327"/>
      <c r="E35" s="327"/>
      <c r="F35" s="327"/>
      <c r="G35" s="327"/>
      <c r="H35" s="327"/>
      <c r="I35" s="327"/>
      <c r="J35" s="327"/>
      <c r="K35" s="327"/>
      <c r="L35" s="327"/>
      <c r="M35" s="327"/>
      <c r="N35" s="327"/>
      <c r="O35" s="327"/>
    </row>
    <row r="36" spans="1:15" ht="16.2">
      <c r="A36" s="326" t="s">
        <v>449</v>
      </c>
      <c r="B36" s="326"/>
      <c r="C36" s="326"/>
      <c r="D36" s="327"/>
      <c r="E36" s="327"/>
      <c r="F36" s="327"/>
      <c r="G36" s="327"/>
      <c r="H36" s="327"/>
      <c r="I36" s="327"/>
      <c r="J36" s="327"/>
      <c r="K36" s="327"/>
      <c r="L36" s="327"/>
      <c r="M36" s="327"/>
      <c r="N36" s="327"/>
      <c r="O36" s="327"/>
    </row>
    <row r="37" spans="1:15" ht="16.2">
      <c r="A37" s="326" t="s">
        <v>450</v>
      </c>
      <c r="B37" s="326"/>
      <c r="C37" s="326"/>
      <c r="D37" s="327"/>
      <c r="E37" s="327"/>
      <c r="F37" s="327"/>
      <c r="G37" s="327"/>
      <c r="H37" s="327"/>
      <c r="I37" s="327"/>
      <c r="J37" s="327"/>
      <c r="K37" s="327"/>
      <c r="L37" s="327"/>
      <c r="M37" s="327"/>
      <c r="N37" s="327"/>
      <c r="O37" s="327"/>
    </row>
  </sheetData>
  <sheetProtection formatCells="0" formatColumns="0" formatRows="0" insertRows="0" deleteRows="0" selectLockedCells="1"/>
  <mergeCells count="22">
    <mergeCell ref="N1:O1"/>
    <mergeCell ref="N2:O2"/>
    <mergeCell ref="A4:O4"/>
    <mergeCell ref="F5:I5"/>
    <mergeCell ref="A6:A9"/>
    <mergeCell ref="B6:E6"/>
    <mergeCell ref="F6:I6"/>
    <mergeCell ref="J6:M6"/>
    <mergeCell ref="N6:N9"/>
    <mergeCell ref="O6:O9"/>
    <mergeCell ref="L8:L9"/>
    <mergeCell ref="M8:M9"/>
    <mergeCell ref="C7:E7"/>
    <mergeCell ref="G7:I7"/>
    <mergeCell ref="K7:M7"/>
    <mergeCell ref="C8:C9"/>
    <mergeCell ref="K8:K9"/>
    <mergeCell ref="D8:D9"/>
    <mergeCell ref="E8:E9"/>
    <mergeCell ref="G8:G9"/>
    <mergeCell ref="H8:H9"/>
    <mergeCell ref="I8:I9"/>
  </mergeCells>
  <phoneticPr fontId="8" type="noConversion"/>
  <hyperlinks>
    <hyperlink ref="P1" location="預告統計資料發布時間表!D118" display="回發布時間表" xr:uid="{F7DCEE5C-047D-46B5-858A-EC1EC39D4329}"/>
  </hyperlinks>
  <printOptions horizontalCentered="1"/>
  <pageMargins left="0.70833333333333337" right="0.70833333333333337" top="0.74791666666666667" bottom="0.74791666666666667" header="0.51180555555555551" footer="0.51180555555555551"/>
  <pageSetup paperSize="9" scale="76" firstPageNumber="0" orientation="landscape" horizontalDpi="300" verticalDpi="300" r:id="rId1"/>
  <headerFooter alignWithMargins="0"/>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11BA3B-21BB-4DB0-96AE-57B849DE8471}">
  <dimension ref="A1:K40"/>
  <sheetViews>
    <sheetView zoomScaleNormal="100" workbookViewId="0">
      <selection activeCell="J2" sqref="J2"/>
    </sheetView>
  </sheetViews>
  <sheetFormatPr defaultRowHeight="13.8"/>
  <cols>
    <col min="1" max="8" width="19.6640625" style="1091" customWidth="1"/>
    <col min="9" max="9" width="16.5546875" style="1091" customWidth="1"/>
    <col min="10" max="16384" width="8.88671875" style="1091"/>
  </cols>
  <sheetData>
    <row r="1" spans="1:10" ht="14.4" thickBot="1"/>
    <row r="2" spans="1:10" ht="16.8" thickBot="1">
      <c r="A2" s="1092" t="s">
        <v>343</v>
      </c>
      <c r="G2" s="1093" t="s">
        <v>7</v>
      </c>
      <c r="H2" s="1094" t="s">
        <v>1266</v>
      </c>
      <c r="I2" s="1095"/>
      <c r="J2" s="119" t="s">
        <v>9</v>
      </c>
    </row>
    <row r="3" spans="1:10" ht="16.8" thickBot="1">
      <c r="A3" s="1092" t="s">
        <v>346</v>
      </c>
      <c r="B3" s="1096" t="s">
        <v>1267</v>
      </c>
      <c r="C3" s="1097"/>
      <c r="D3" s="1098"/>
      <c r="E3" s="1098"/>
      <c r="F3" s="1098"/>
      <c r="G3" s="1099" t="s">
        <v>1268</v>
      </c>
      <c r="H3" s="1100" t="s">
        <v>1269</v>
      </c>
      <c r="I3" s="1101"/>
    </row>
    <row r="5" spans="1:10" ht="24.6">
      <c r="A5" s="1716" t="s">
        <v>1270</v>
      </c>
      <c r="B5" s="1716"/>
      <c r="C5" s="1716"/>
      <c r="D5" s="1716"/>
      <c r="E5" s="1716"/>
      <c r="F5" s="1716"/>
      <c r="G5" s="1716"/>
      <c r="H5" s="1716"/>
      <c r="I5" s="1716"/>
    </row>
    <row r="8" spans="1:10" ht="16.2" customHeight="1" thickBot="1">
      <c r="A8" s="1102"/>
      <c r="B8" s="1717" t="s">
        <v>1285</v>
      </c>
      <c r="C8" s="1717"/>
      <c r="D8" s="1717"/>
      <c r="E8" s="1717"/>
      <c r="F8" s="1717"/>
      <c r="G8" s="1717"/>
      <c r="H8" s="1717"/>
      <c r="I8" s="1103" t="s">
        <v>1271</v>
      </c>
    </row>
    <row r="9" spans="1:10" ht="22.5" customHeight="1">
      <c r="A9" s="1718" t="s">
        <v>1272</v>
      </c>
      <c r="B9" s="1721" t="s">
        <v>469</v>
      </c>
      <c r="C9" s="1724" t="s">
        <v>1273</v>
      </c>
      <c r="D9" s="1725"/>
      <c r="E9" s="1725"/>
      <c r="F9" s="1725"/>
      <c r="G9" s="1725"/>
      <c r="H9" s="1726"/>
      <c r="I9" s="1104"/>
    </row>
    <row r="10" spans="1:10" ht="21.75" customHeight="1">
      <c r="A10" s="1719"/>
      <c r="B10" s="1722"/>
      <c r="C10" s="1727" t="s">
        <v>303</v>
      </c>
      <c r="D10" s="1728" t="s">
        <v>1274</v>
      </c>
      <c r="E10" s="1729"/>
      <c r="F10" s="1729"/>
      <c r="G10" s="1730"/>
      <c r="H10" s="1105" t="s">
        <v>1275</v>
      </c>
      <c r="I10" s="1106" t="s">
        <v>1276</v>
      </c>
    </row>
    <row r="11" spans="1:10" ht="23.25" customHeight="1">
      <c r="A11" s="1720"/>
      <c r="B11" s="1723"/>
      <c r="C11" s="1723"/>
      <c r="D11" s="1107" t="s">
        <v>1125</v>
      </c>
      <c r="E11" s="1107" t="s">
        <v>1277</v>
      </c>
      <c r="F11" s="1107" t="s">
        <v>1278</v>
      </c>
      <c r="G11" s="1107" t="s">
        <v>1279</v>
      </c>
      <c r="H11" s="1107"/>
      <c r="I11" s="1108"/>
    </row>
    <row r="12" spans="1:10" ht="27" customHeight="1">
      <c r="A12" s="1109" t="s">
        <v>705</v>
      </c>
      <c r="B12" s="1110">
        <f>C12+I12</f>
        <v>4810.95</v>
      </c>
      <c r="C12" s="1111">
        <f>D12+H12</f>
        <v>4710.95</v>
      </c>
      <c r="D12" s="1111">
        <f>SUM(E12:G12)</f>
        <v>3412.79</v>
      </c>
      <c r="E12" s="1111">
        <v>101.27</v>
      </c>
      <c r="F12" s="1111">
        <v>197.99</v>
      </c>
      <c r="G12" s="1111">
        <v>3113.53</v>
      </c>
      <c r="H12" s="1111">
        <v>1298.1600000000001</v>
      </c>
      <c r="I12" s="1112">
        <v>100</v>
      </c>
    </row>
    <row r="13" spans="1:10" ht="19.95" customHeight="1">
      <c r="B13" s="1113"/>
      <c r="C13" s="1114"/>
      <c r="D13" s="1114"/>
      <c r="E13" s="1114"/>
      <c r="F13" s="1114"/>
      <c r="G13" s="1114"/>
      <c r="H13" s="1114"/>
      <c r="I13" s="1113"/>
    </row>
    <row r="14" spans="1:10" ht="19.95" customHeight="1">
      <c r="B14" s="1115"/>
      <c r="C14" s="1116"/>
      <c r="D14" s="1116"/>
      <c r="E14" s="1116"/>
      <c r="F14" s="1116"/>
      <c r="G14" s="1116"/>
      <c r="H14" s="1116"/>
      <c r="I14" s="1110" ph="1"/>
    </row>
    <row r="15" spans="1:10" ht="19.95" customHeight="1">
      <c r="B15" s="1117"/>
      <c r="C15" s="1117"/>
      <c r="D15" s="1117"/>
      <c r="E15" s="1117"/>
      <c r="F15" s="1117"/>
      <c r="G15" s="1117"/>
      <c r="H15" s="1117"/>
      <c r="I15" s="1117"/>
    </row>
    <row r="16" spans="1:10" ht="19.95" customHeight="1">
      <c r="B16" s="1118"/>
      <c r="C16" s="1119"/>
      <c r="D16" s="1119"/>
      <c r="E16" s="1119"/>
      <c r="F16" s="1119"/>
      <c r="G16" s="1119"/>
      <c r="H16" s="1119"/>
      <c r="I16" s="1118"/>
    </row>
    <row r="17" spans="2:9" ht="19.95" customHeight="1">
      <c r="B17" s="1117"/>
      <c r="C17" s="1117"/>
      <c r="D17" s="1117"/>
      <c r="E17" s="1117"/>
      <c r="F17" s="1117"/>
      <c r="G17" s="1117"/>
      <c r="H17" s="1117"/>
      <c r="I17" s="1117"/>
    </row>
    <row r="18" spans="2:9" ht="19.95" customHeight="1">
      <c r="B18" s="1117"/>
      <c r="C18" s="1117"/>
      <c r="D18" s="1117"/>
      <c r="E18" s="1117"/>
      <c r="F18" s="1117"/>
      <c r="G18" s="1117"/>
      <c r="H18" s="1117"/>
      <c r="I18" s="1117"/>
    </row>
    <row r="19" spans="2:9" ht="19.95" customHeight="1">
      <c r="B19" s="1117"/>
      <c r="C19" s="1117"/>
      <c r="D19" s="1117"/>
      <c r="E19" s="1117"/>
      <c r="F19" s="1117"/>
      <c r="G19" s="1117"/>
      <c r="H19" s="1117"/>
      <c r="I19" s="1117"/>
    </row>
    <row r="20" spans="2:9" ht="19.95" customHeight="1">
      <c r="B20" s="1120"/>
      <c r="C20" s="1120"/>
      <c r="D20" s="1120"/>
      <c r="E20" s="1120"/>
      <c r="F20" s="1120"/>
      <c r="G20" s="1120"/>
      <c r="H20" s="1120"/>
      <c r="I20" s="1120"/>
    </row>
    <row r="21" spans="2:9" ht="19.95" customHeight="1">
      <c r="B21" s="1120"/>
      <c r="C21" s="1120"/>
      <c r="D21" s="1120"/>
      <c r="E21" s="1120"/>
      <c r="F21" s="1120"/>
      <c r="G21" s="1120"/>
      <c r="H21" s="1120"/>
      <c r="I21" s="1120"/>
    </row>
    <row r="22" spans="2:9" ht="19.95" customHeight="1">
      <c r="B22" s="1120"/>
      <c r="C22" s="1120"/>
      <c r="D22" s="1120"/>
      <c r="E22" s="1120"/>
      <c r="F22" s="1120"/>
      <c r="G22" s="1120"/>
      <c r="H22" s="1120"/>
      <c r="I22" s="1120"/>
    </row>
    <row r="23" spans="2:9" ht="19.95" customHeight="1">
      <c r="B23" s="1120"/>
      <c r="C23" s="1120"/>
      <c r="D23" s="1120"/>
      <c r="E23" s="1120"/>
      <c r="F23" s="1120"/>
      <c r="G23" s="1120"/>
      <c r="H23" s="1120"/>
      <c r="I23" s="1120"/>
    </row>
    <row r="24" spans="2:9" ht="19.95" customHeight="1">
      <c r="B24" s="1120"/>
      <c r="C24" s="1121"/>
      <c r="D24" s="1121"/>
      <c r="E24" s="1121"/>
      <c r="F24" s="1121"/>
      <c r="G24" s="1121"/>
      <c r="H24" s="1121"/>
      <c r="I24" s="1120"/>
    </row>
    <row r="25" spans="2:9" ht="19.95" customHeight="1">
      <c r="B25" s="1120"/>
      <c r="C25" s="1120"/>
      <c r="D25" s="1120"/>
      <c r="E25" s="1120"/>
      <c r="F25" s="1120"/>
      <c r="G25" s="1120"/>
      <c r="H25" s="1120"/>
      <c r="I25" s="1120"/>
    </row>
    <row r="26" spans="2:9" ht="19.95" customHeight="1">
      <c r="B26" s="1120"/>
      <c r="C26" s="1120"/>
      <c r="D26" s="1120"/>
      <c r="E26" s="1120"/>
      <c r="F26" s="1120"/>
      <c r="G26" s="1120"/>
      <c r="H26" s="1120"/>
      <c r="I26" s="1120"/>
    </row>
    <row r="27" spans="2:9" ht="19.95" customHeight="1">
      <c r="B27" s="1120"/>
      <c r="C27" s="1120"/>
      <c r="D27" s="1120"/>
      <c r="E27" s="1120"/>
      <c r="F27" s="1120"/>
      <c r="G27" s="1120"/>
      <c r="H27" s="1120"/>
      <c r="I27" s="1120"/>
    </row>
    <row r="28" spans="2:9" ht="19.95" customHeight="1">
      <c r="B28" s="1120"/>
      <c r="C28" s="1120"/>
      <c r="D28" s="1120"/>
      <c r="E28" s="1120"/>
      <c r="F28" s="1120"/>
      <c r="G28" s="1120"/>
      <c r="H28" s="1120"/>
      <c r="I28" s="1120"/>
    </row>
    <row r="29" spans="2:9" ht="19.95" customHeight="1">
      <c r="B29" s="1120"/>
      <c r="C29" s="1120"/>
      <c r="D29" s="1120"/>
      <c r="E29" s="1120"/>
      <c r="F29" s="1120"/>
      <c r="G29" s="1120"/>
      <c r="H29" s="1120"/>
      <c r="I29" s="1120"/>
    </row>
    <row r="30" spans="2:9" ht="19.95" customHeight="1">
      <c r="B30" s="1120"/>
      <c r="C30" s="1120"/>
      <c r="D30" s="1120"/>
      <c r="E30" s="1120"/>
      <c r="F30" s="1120"/>
      <c r="G30" s="1120"/>
      <c r="H30" s="1120"/>
      <c r="I30" s="1120"/>
    </row>
    <row r="31" spans="2:9" ht="19.95" customHeight="1">
      <c r="B31" s="1120"/>
      <c r="C31" s="1120"/>
      <c r="D31" s="1120"/>
      <c r="E31" s="1120"/>
      <c r="F31" s="1120"/>
      <c r="G31" s="1120"/>
      <c r="H31" s="1120"/>
      <c r="I31" s="1120"/>
    </row>
    <row r="32" spans="2:9" ht="19.95" customHeight="1">
      <c r="B32" s="1120"/>
      <c r="C32" s="1120"/>
      <c r="D32" s="1120"/>
      <c r="E32" s="1120"/>
      <c r="F32" s="1120"/>
      <c r="G32" s="1120"/>
      <c r="H32" s="1120"/>
      <c r="I32" s="1120"/>
    </row>
    <row r="33" spans="1:11" ht="19.95" customHeight="1">
      <c r="B33" s="1120"/>
      <c r="C33" s="1120"/>
      <c r="D33" s="1120"/>
      <c r="E33" s="1120"/>
      <c r="F33" s="1120"/>
      <c r="G33" s="1120"/>
      <c r="H33" s="1120"/>
      <c r="I33" s="1120"/>
    </row>
    <row r="34" spans="1:11" ht="19.95" customHeight="1" thickBot="1">
      <c r="A34" s="1122"/>
      <c r="B34" s="1123"/>
      <c r="C34" s="1123"/>
      <c r="D34" s="1123"/>
      <c r="E34" s="1123"/>
      <c r="F34" s="1123"/>
      <c r="G34" s="1123"/>
      <c r="H34" s="1123"/>
      <c r="I34" s="1123"/>
    </row>
    <row r="35" spans="1:11" ht="9.6" customHeight="1">
      <c r="A35" s="1124"/>
      <c r="B35" s="1124"/>
      <c r="C35" s="1124"/>
      <c r="D35" s="1124"/>
      <c r="E35" s="1124"/>
      <c r="F35" s="1124"/>
      <c r="G35" s="1124"/>
    </row>
    <row r="36" spans="1:11" s="1127" customFormat="1" ht="16.2">
      <c r="A36" s="1125" t="s">
        <v>310</v>
      </c>
      <c r="B36" s="1126" t="s">
        <v>311</v>
      </c>
      <c r="D36" s="1128" t="s">
        <v>1280</v>
      </c>
      <c r="F36" s="1128" t="s">
        <v>120</v>
      </c>
      <c r="I36" s="1128" t="s">
        <v>1281</v>
      </c>
      <c r="J36" s="1129"/>
      <c r="K36" s="1129"/>
    </row>
    <row r="37" spans="1:11" s="1127" customFormat="1" ht="16.2">
      <c r="A37" s="1715"/>
      <c r="B37" s="1715"/>
      <c r="C37" s="1130"/>
      <c r="D37" s="1128" t="s">
        <v>1282</v>
      </c>
      <c r="H37" s="1131"/>
    </row>
    <row r="38" spans="1:11">
      <c r="F38" s="1103"/>
    </row>
    <row r="39" spans="1:11" s="1135" customFormat="1" ht="15">
      <c r="A39" s="1132" t="s">
        <v>1283</v>
      </c>
      <c r="B39" s="1133"/>
      <c r="C39" s="1133"/>
      <c r="D39" s="1133"/>
      <c r="E39" s="1133"/>
      <c r="F39" s="1134"/>
    </row>
    <row r="40" spans="1:11" s="1135" customFormat="1" ht="15">
      <c r="A40" s="1132" t="s">
        <v>1284</v>
      </c>
      <c r="B40" s="1133"/>
      <c r="C40" s="1133"/>
      <c r="D40" s="1133"/>
      <c r="E40" s="1133"/>
      <c r="F40" s="1133"/>
    </row>
  </sheetData>
  <mergeCells count="8">
    <mergeCell ref="A37:B37"/>
    <mergeCell ref="A5:I5"/>
    <mergeCell ref="B8:H8"/>
    <mergeCell ref="A9:A11"/>
    <mergeCell ref="B9:B11"/>
    <mergeCell ref="C9:H9"/>
    <mergeCell ref="C10:C11"/>
    <mergeCell ref="D10:G10"/>
  </mergeCells>
  <phoneticPr fontId="8" type="noConversion"/>
  <hyperlinks>
    <hyperlink ref="J2" location="預告統計資料發布時間表!A1" display="回發布時間表" xr:uid="{B03E2E33-BBD6-4490-9E1B-62BAD0087D16}"/>
  </hyperlinks>
  <printOptions horizontalCentered="1"/>
  <pageMargins left="0.78740157480314965" right="0.39370078740157483" top="0.59055118110236227" bottom="0.19685039370078741" header="0.39370078740157483" footer="0.19685039370078741"/>
  <pageSetup paperSize="9" scale="70" orientation="landscape" r:id="rId1"/>
  <headerFooter alignWithMargins="0">
    <oddFooter>&amp;C&amp;"標楷體,標準"&amp;10- 22 -</oddFooter>
  </headerFooter>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BA1B12-31D6-428E-B4AF-FC4D7B373015}">
  <sheetPr>
    <tabColor rgb="FFFF0000"/>
  </sheetPr>
  <dimension ref="A1:AMK34"/>
  <sheetViews>
    <sheetView zoomScaleNormal="100" workbookViewId="0"/>
  </sheetViews>
  <sheetFormatPr defaultColWidth="8.88671875" defaultRowHeight="16.2"/>
  <cols>
    <col min="1" max="1" width="21.109375" style="577" customWidth="1"/>
    <col min="2" max="2" width="28.6640625" style="577" customWidth="1"/>
    <col min="3" max="3" width="20.6640625" style="577" customWidth="1"/>
    <col min="4" max="4" width="16.44140625" style="578" customWidth="1"/>
    <col min="5" max="5" width="16.88671875" style="577" customWidth="1"/>
    <col min="6" max="6" width="9.6640625" style="577" customWidth="1"/>
    <col min="7" max="7" width="11.44140625" style="577" customWidth="1"/>
    <col min="8" max="8" width="20.6640625" style="577" customWidth="1"/>
    <col min="9" max="9" width="3.88671875" style="577" hidden="1" customWidth="1"/>
    <col min="10" max="10" width="43.33203125" style="577" customWidth="1"/>
    <col min="11" max="11" width="2.33203125" style="577" customWidth="1"/>
    <col min="12" max="13" width="24.88671875" style="577" customWidth="1"/>
    <col min="14" max="1023" width="19.44140625" style="577" customWidth="1"/>
    <col min="1024" max="1025" width="10.6640625" style="577" customWidth="1"/>
    <col min="1026" max="16384" width="8.88671875" style="456"/>
  </cols>
  <sheetData>
    <row r="1" spans="1:13" ht="18" customHeight="1" thickBot="1">
      <c r="A1" s="575" t="s">
        <v>124</v>
      </c>
      <c r="B1" s="576"/>
      <c r="H1" s="579" t="s">
        <v>344</v>
      </c>
      <c r="I1" s="1736" t="s">
        <v>211</v>
      </c>
      <c r="J1" s="1736"/>
      <c r="K1" s="119" t="s">
        <v>9</v>
      </c>
    </row>
    <row r="2" spans="1:13" ht="18" customHeight="1" thickBot="1">
      <c r="A2" s="580" t="s">
        <v>756</v>
      </c>
      <c r="B2" s="641" t="s">
        <v>830</v>
      </c>
      <c r="C2" s="581"/>
      <c r="D2" s="582"/>
      <c r="E2" s="581"/>
      <c r="F2" s="583"/>
      <c r="G2" s="581"/>
      <c r="H2" s="579" t="s">
        <v>758</v>
      </c>
      <c r="I2" s="1736" t="s">
        <v>798</v>
      </c>
      <c r="J2" s="1736"/>
      <c r="K2" s="635"/>
    </row>
    <row r="3" spans="1:13" ht="12" customHeight="1">
      <c r="A3" s="584"/>
      <c r="B3" s="584"/>
      <c r="C3" s="584"/>
    </row>
    <row r="4" spans="1:13" ht="24" customHeight="1">
      <c r="A4" s="584"/>
      <c r="B4" s="584"/>
      <c r="C4" s="642" t="s">
        <v>831</v>
      </c>
      <c r="D4" s="586"/>
      <c r="E4" s="587"/>
      <c r="F4" s="588"/>
      <c r="G4" s="589"/>
      <c r="H4" s="585"/>
    </row>
    <row r="5" spans="1:13" ht="12.75" customHeight="1"/>
    <row r="6" spans="1:13" ht="23.25" customHeight="1" thickBot="1">
      <c r="A6" s="581"/>
      <c r="C6" s="583"/>
      <c r="D6" s="1737" t="s">
        <v>832</v>
      </c>
      <c r="E6" s="1737"/>
      <c r="F6" s="1737"/>
      <c r="G6" s="583"/>
      <c r="H6" s="583"/>
      <c r="I6" s="581"/>
      <c r="J6" s="583" t="s">
        <v>799</v>
      </c>
      <c r="K6" s="585" t="s">
        <v>384</v>
      </c>
      <c r="L6" s="585" t="s">
        <v>384</v>
      </c>
      <c r="M6" s="585" t="s">
        <v>384</v>
      </c>
    </row>
    <row r="7" spans="1:13" ht="18" customHeight="1" thickBot="1">
      <c r="A7" s="1740" t="s">
        <v>800</v>
      </c>
      <c r="B7" s="1740"/>
      <c r="C7" s="590"/>
      <c r="D7" s="1741" t="s">
        <v>801</v>
      </c>
      <c r="E7" s="1741"/>
      <c r="F7" s="1741"/>
      <c r="G7" s="1741"/>
      <c r="H7" s="1741"/>
      <c r="I7" s="1741"/>
      <c r="J7" s="591"/>
    </row>
    <row r="8" spans="1:13" ht="18" customHeight="1" thickBot="1">
      <c r="A8" s="1740"/>
      <c r="B8" s="1740"/>
      <c r="C8" s="592" t="s">
        <v>802</v>
      </c>
      <c r="D8" s="1742" t="s">
        <v>803</v>
      </c>
      <c r="E8" s="1743" t="s">
        <v>804</v>
      </c>
      <c r="F8" s="1744" t="s">
        <v>805</v>
      </c>
      <c r="G8" s="1744"/>
      <c r="H8" s="1744" t="s">
        <v>806</v>
      </c>
      <c r="I8" s="1744"/>
      <c r="J8" s="585" t="s">
        <v>807</v>
      </c>
      <c r="K8" s="585" t="s">
        <v>384</v>
      </c>
    </row>
    <row r="9" spans="1:13" ht="18" customHeight="1" thickBot="1">
      <c r="A9" s="1740"/>
      <c r="B9" s="1740"/>
      <c r="C9" s="593"/>
      <c r="D9" s="1742"/>
      <c r="E9" s="1743"/>
      <c r="F9" s="1738" t="s">
        <v>808</v>
      </c>
      <c r="G9" s="1738"/>
      <c r="H9" s="1738" t="s">
        <v>809</v>
      </c>
      <c r="I9" s="1738"/>
      <c r="J9" s="581"/>
      <c r="K9" s="585" t="s">
        <v>384</v>
      </c>
      <c r="L9" s="585" t="s">
        <v>384</v>
      </c>
    </row>
    <row r="10" spans="1:13" ht="24.9" customHeight="1">
      <c r="A10" s="594" t="s">
        <v>810</v>
      </c>
      <c r="B10" s="595"/>
      <c r="C10" s="596"/>
      <c r="D10" s="597"/>
      <c r="E10" s="597"/>
      <c r="F10" s="1739"/>
      <c r="G10" s="1739"/>
      <c r="H10" s="1739"/>
      <c r="I10" s="1739"/>
      <c r="J10" s="598"/>
    </row>
    <row r="11" spans="1:13" ht="24.9" customHeight="1">
      <c r="A11" s="599"/>
      <c r="B11" s="600" t="s">
        <v>811</v>
      </c>
      <c r="C11" s="601"/>
      <c r="D11" s="602"/>
      <c r="E11" s="602"/>
      <c r="F11" s="1733"/>
      <c r="G11" s="1733"/>
      <c r="H11" s="1735"/>
      <c r="I11" s="1735"/>
      <c r="J11" s="603"/>
    </row>
    <row r="12" spans="1:13" ht="24.9" customHeight="1">
      <c r="A12" s="599" t="s">
        <v>812</v>
      </c>
      <c r="B12" s="604" t="s">
        <v>813</v>
      </c>
      <c r="C12" s="601"/>
      <c r="D12" s="602"/>
      <c r="E12" s="602"/>
      <c r="F12" s="1733"/>
      <c r="G12" s="1733"/>
      <c r="H12" s="1735"/>
      <c r="I12" s="1735"/>
      <c r="J12" s="603"/>
    </row>
    <row r="13" spans="1:13" ht="24.9" customHeight="1">
      <c r="A13" s="605" t="s">
        <v>814</v>
      </c>
      <c r="B13" s="606"/>
      <c r="C13" s="601"/>
      <c r="D13" s="602"/>
      <c r="E13" s="602"/>
      <c r="F13" s="1733"/>
      <c r="G13" s="1733"/>
      <c r="H13" s="1735"/>
      <c r="I13" s="1735"/>
      <c r="J13" s="603"/>
    </row>
    <row r="14" spans="1:13" ht="24.9" customHeight="1">
      <c r="A14" s="599"/>
      <c r="B14" s="604" t="s">
        <v>811</v>
      </c>
      <c r="C14" s="607"/>
      <c r="D14" s="608"/>
      <c r="E14" s="608"/>
      <c r="F14" s="1733"/>
      <c r="G14" s="1733"/>
      <c r="H14" s="1734"/>
      <c r="I14" s="1734"/>
      <c r="J14" s="603"/>
    </row>
    <row r="15" spans="1:13" ht="24.9" customHeight="1">
      <c r="A15" s="609" t="s">
        <v>815</v>
      </c>
      <c r="B15" s="643" t="s">
        <v>834</v>
      </c>
      <c r="C15" s="614" t="s">
        <v>835</v>
      </c>
      <c r="D15" s="602">
        <f>SUM(E15:I15)</f>
        <v>54440</v>
      </c>
      <c r="E15" s="602">
        <v>49090</v>
      </c>
      <c r="F15" s="1733">
        <v>0</v>
      </c>
      <c r="G15" s="1733"/>
      <c r="H15" s="1734">
        <v>5350</v>
      </c>
      <c r="I15" s="1734"/>
      <c r="J15" s="603"/>
    </row>
    <row r="16" spans="1:13" ht="24.9" customHeight="1">
      <c r="A16" s="609"/>
      <c r="B16" s="644" t="s">
        <v>836</v>
      </c>
      <c r="C16" s="614" t="s">
        <v>837</v>
      </c>
      <c r="D16" s="602">
        <f t="shared" ref="D16:D17" si="0">SUM(E16:I16)</f>
        <v>5729</v>
      </c>
      <c r="E16" s="602">
        <v>5729</v>
      </c>
      <c r="F16" s="1733">
        <v>0</v>
      </c>
      <c r="G16" s="1733"/>
      <c r="H16" s="1734">
        <v>0</v>
      </c>
      <c r="I16" s="1734"/>
      <c r="J16" s="603"/>
    </row>
    <row r="17" spans="1:11" ht="24.9" customHeight="1">
      <c r="A17" s="611" t="s">
        <v>816</v>
      </c>
      <c r="B17" s="645" t="s">
        <v>838</v>
      </c>
      <c r="C17" s="614" t="s">
        <v>839</v>
      </c>
      <c r="D17" s="602">
        <f t="shared" si="0"/>
        <v>9421</v>
      </c>
      <c r="E17" s="602">
        <v>9421</v>
      </c>
      <c r="F17" s="1733">
        <v>0</v>
      </c>
      <c r="G17" s="1733"/>
      <c r="H17" s="1734">
        <v>0</v>
      </c>
      <c r="I17" s="1734"/>
      <c r="J17" s="603"/>
    </row>
    <row r="18" spans="1:11" ht="24.9" customHeight="1">
      <c r="A18" s="599"/>
      <c r="B18" s="604" t="s">
        <v>811</v>
      </c>
      <c r="C18" s="607"/>
      <c r="D18" s="608"/>
      <c r="E18" s="608"/>
      <c r="F18" s="1733"/>
      <c r="G18" s="1733"/>
      <c r="H18" s="1734"/>
      <c r="I18" s="1734"/>
      <c r="J18" s="613"/>
    </row>
    <row r="19" spans="1:11" ht="24.9" customHeight="1">
      <c r="A19" s="609" t="s">
        <v>817</v>
      </c>
      <c r="B19" s="600" t="s">
        <v>813</v>
      </c>
      <c r="C19" s="614"/>
      <c r="D19" s="602"/>
      <c r="E19" s="602"/>
      <c r="F19" s="1733"/>
      <c r="G19" s="1733"/>
      <c r="H19" s="1734"/>
      <c r="I19" s="1734"/>
      <c r="J19" s="603"/>
    </row>
    <row r="20" spans="1:11" s="599" customFormat="1" ht="24.9" customHeight="1">
      <c r="A20" s="609"/>
      <c r="B20" s="610"/>
      <c r="C20" s="614"/>
      <c r="D20" s="602"/>
      <c r="E20" s="602"/>
      <c r="F20" s="1733"/>
      <c r="G20" s="1733"/>
      <c r="H20" s="1734"/>
      <c r="I20" s="1734"/>
      <c r="J20" s="603"/>
    </row>
    <row r="21" spans="1:11" s="599" customFormat="1" ht="27.75" customHeight="1">
      <c r="A21" s="611" t="s">
        <v>818</v>
      </c>
      <c r="B21" s="612"/>
      <c r="C21" s="614"/>
      <c r="D21" s="602"/>
      <c r="E21" s="602"/>
      <c r="F21" s="1733"/>
      <c r="G21" s="1733"/>
      <c r="H21" s="1734"/>
      <c r="I21" s="1734"/>
      <c r="J21" s="603"/>
    </row>
    <row r="22" spans="1:11" ht="24.9" customHeight="1">
      <c r="A22" s="599" t="s">
        <v>819</v>
      </c>
      <c r="B22" s="604" t="s">
        <v>811</v>
      </c>
      <c r="C22" s="615"/>
      <c r="D22" s="608"/>
      <c r="E22" s="608"/>
      <c r="F22" s="1733"/>
      <c r="G22" s="1733"/>
      <c r="H22" s="1734"/>
      <c r="I22" s="1734"/>
      <c r="J22" s="616"/>
    </row>
    <row r="23" spans="1:11" ht="24.9" customHeight="1">
      <c r="A23" s="599" t="s">
        <v>820</v>
      </c>
      <c r="B23" s="600" t="s">
        <v>813</v>
      </c>
      <c r="C23" s="614"/>
      <c r="D23" s="602"/>
      <c r="E23" s="602"/>
      <c r="F23" s="1733"/>
      <c r="G23" s="1733"/>
      <c r="H23" s="1734"/>
      <c r="I23" s="1734"/>
      <c r="J23" s="599"/>
    </row>
    <row r="24" spans="1:11" ht="24.9" customHeight="1">
      <c r="A24" s="599" t="s">
        <v>818</v>
      </c>
      <c r="B24" s="617"/>
      <c r="C24" s="614"/>
      <c r="D24" s="602"/>
      <c r="E24" s="602"/>
      <c r="F24" s="1733"/>
      <c r="G24" s="1733"/>
      <c r="H24" s="1734"/>
      <c r="I24" s="1734"/>
      <c r="J24" s="618"/>
    </row>
    <row r="25" spans="1:11" ht="24.9" customHeight="1" thickBot="1">
      <c r="A25" s="619" t="s">
        <v>821</v>
      </c>
      <c r="B25" s="620"/>
      <c r="C25" s="621"/>
      <c r="D25" s="622"/>
      <c r="E25" s="623"/>
      <c r="F25" s="1731"/>
      <c r="G25" s="1731"/>
      <c r="H25" s="1732"/>
      <c r="I25" s="1732"/>
      <c r="J25" s="583"/>
    </row>
    <row r="26" spans="1:11" s="628" customFormat="1" ht="16.5" customHeight="1">
      <c r="A26" s="624" t="s">
        <v>413</v>
      </c>
      <c r="B26" s="625"/>
      <c r="C26" s="625" t="s">
        <v>311</v>
      </c>
      <c r="D26" s="626"/>
      <c r="E26" s="625" t="s">
        <v>385</v>
      </c>
      <c r="F26" s="626"/>
      <c r="G26" s="626"/>
      <c r="H26" s="626" t="s">
        <v>796</v>
      </c>
      <c r="I26" s="626"/>
      <c r="J26" s="627" t="s">
        <v>833</v>
      </c>
      <c r="K26" s="626"/>
    </row>
    <row r="27" spans="1:11" s="628" customFormat="1" ht="16.5" customHeight="1">
      <c r="A27" s="629"/>
      <c r="B27" s="629"/>
      <c r="C27" s="624"/>
      <c r="D27" s="626"/>
      <c r="E27" s="625" t="s">
        <v>314</v>
      </c>
      <c r="F27" s="630"/>
      <c r="G27" s="630"/>
      <c r="H27" s="630"/>
      <c r="I27" s="631"/>
      <c r="J27" s="626"/>
      <c r="K27" s="626"/>
    </row>
    <row r="28" spans="1:11" s="628" customFormat="1">
      <c r="D28" s="578"/>
      <c r="J28" s="632"/>
    </row>
    <row r="29" spans="1:11" s="628" customFormat="1" ht="16.5" customHeight="1">
      <c r="A29" s="633" t="s">
        <v>822</v>
      </c>
      <c r="D29" s="578"/>
      <c r="J29" s="633"/>
    </row>
    <row r="30" spans="1:11" s="628" customFormat="1" ht="16.5" customHeight="1">
      <c r="A30" s="626" t="s">
        <v>823</v>
      </c>
      <c r="D30" s="578"/>
    </row>
    <row r="34" spans="3:5">
      <c r="C34" s="633"/>
      <c r="D34" s="634"/>
      <c r="E34" s="633"/>
    </row>
  </sheetData>
  <mergeCells count="43">
    <mergeCell ref="A7:B9"/>
    <mergeCell ref="D7:I7"/>
    <mergeCell ref="D8:D9"/>
    <mergeCell ref="E8:E9"/>
    <mergeCell ref="F8:G8"/>
    <mergeCell ref="H8:I8"/>
    <mergeCell ref="F9:G9"/>
    <mergeCell ref="F12:G12"/>
    <mergeCell ref="H12:I12"/>
    <mergeCell ref="I1:J1"/>
    <mergeCell ref="I2:J2"/>
    <mergeCell ref="D6:F6"/>
    <mergeCell ref="H9:I9"/>
    <mergeCell ref="F10:G10"/>
    <mergeCell ref="H10:I10"/>
    <mergeCell ref="F11:G11"/>
    <mergeCell ref="H11:I11"/>
    <mergeCell ref="F13:G13"/>
    <mergeCell ref="H13:I13"/>
    <mergeCell ref="F14:G14"/>
    <mergeCell ref="H14:I14"/>
    <mergeCell ref="F15:G15"/>
    <mergeCell ref="H15:I15"/>
    <mergeCell ref="F16:G16"/>
    <mergeCell ref="H16:I16"/>
    <mergeCell ref="F17:G17"/>
    <mergeCell ref="H17:I17"/>
    <mergeCell ref="F18:G18"/>
    <mergeCell ref="H18:I18"/>
    <mergeCell ref="F19:G19"/>
    <mergeCell ref="H19:I19"/>
    <mergeCell ref="F20:G20"/>
    <mergeCell ref="H20:I20"/>
    <mergeCell ref="F21:G21"/>
    <mergeCell ref="H21:I21"/>
    <mergeCell ref="F25:G25"/>
    <mergeCell ref="H25:I25"/>
    <mergeCell ref="F22:G22"/>
    <mergeCell ref="H22:I22"/>
    <mergeCell ref="F23:G23"/>
    <mergeCell ref="H23:I23"/>
    <mergeCell ref="F24:G24"/>
    <mergeCell ref="H24:I24"/>
  </mergeCells>
  <phoneticPr fontId="8" type="noConversion"/>
  <hyperlinks>
    <hyperlink ref="K1" location="預告統計資料發布時間表!A1" display="回發布時間表" xr:uid="{78067595-559E-433C-9F23-BABBD82B6BD0}"/>
  </hyperlinks>
  <pageMargins left="0.39374999999999999" right="0.15763888888888899" top="0.196527777777778" bottom="0.15763888888888899" header="0.196527777777778" footer="0.15763888888888899"/>
  <pageSetup paperSize="77" scale="75" firstPageNumber="0" orientation="portrait" horizontalDpi="300" verticalDpi="300" r:id="rId1"/>
  <drawing r:id="rId2"/>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7B83B5-526C-4A9D-AF58-DAF41AFCAFFD}">
  <sheetPr>
    <pageSetUpPr fitToPage="1"/>
  </sheetPr>
  <dimension ref="A1:Y41"/>
  <sheetViews>
    <sheetView zoomScaleNormal="100" workbookViewId="0">
      <selection activeCell="W1" sqref="W1"/>
    </sheetView>
  </sheetViews>
  <sheetFormatPr defaultColWidth="9.109375" defaultRowHeight="12.15" customHeight="1"/>
  <cols>
    <col min="1" max="1" width="10.33203125" style="959" customWidth="1"/>
    <col min="2" max="6" width="5.5546875" style="959" customWidth="1"/>
    <col min="7" max="7" width="6.109375" style="959" customWidth="1"/>
    <col min="8" max="8" width="5.6640625" style="959" customWidth="1"/>
    <col min="9" max="9" width="5.88671875" style="959" customWidth="1"/>
    <col min="10" max="10" width="7.88671875" style="959" customWidth="1"/>
    <col min="11" max="11" width="5.5546875" style="959" customWidth="1"/>
    <col min="12" max="12" width="5.6640625" style="959" customWidth="1"/>
    <col min="13" max="13" width="7.6640625" style="959" customWidth="1"/>
    <col min="14" max="15" width="5.5546875" style="959" customWidth="1"/>
    <col min="16" max="16" width="6" style="959" customWidth="1"/>
    <col min="17" max="17" width="5.5546875" style="959" customWidth="1"/>
    <col min="18" max="18" width="5.88671875" style="959" customWidth="1"/>
    <col min="19" max="19" width="7.44140625" style="959" customWidth="1"/>
    <col min="20" max="20" width="5.5546875" style="959" customWidth="1"/>
    <col min="21" max="21" width="5.88671875" style="959" customWidth="1"/>
    <col min="22" max="22" width="7.109375" style="959" customWidth="1"/>
    <col min="23" max="256" width="9.109375" style="959"/>
    <col min="257" max="257" width="10.33203125" style="959" customWidth="1"/>
    <col min="258" max="262" width="5.5546875" style="959" customWidth="1"/>
    <col min="263" max="263" width="6.109375" style="959" customWidth="1"/>
    <col min="264" max="264" width="5.6640625" style="959" customWidth="1"/>
    <col min="265" max="265" width="5.88671875" style="959" customWidth="1"/>
    <col min="266" max="266" width="7.88671875" style="959" customWidth="1"/>
    <col min="267" max="267" width="5.5546875" style="959" customWidth="1"/>
    <col min="268" max="268" width="5.6640625" style="959" customWidth="1"/>
    <col min="269" max="269" width="7.6640625" style="959" customWidth="1"/>
    <col min="270" max="271" width="5.5546875" style="959" customWidth="1"/>
    <col min="272" max="272" width="6" style="959" customWidth="1"/>
    <col min="273" max="273" width="5.5546875" style="959" customWidth="1"/>
    <col min="274" max="274" width="5.88671875" style="959" customWidth="1"/>
    <col min="275" max="275" width="7.44140625" style="959" customWidth="1"/>
    <col min="276" max="276" width="5.5546875" style="959" customWidth="1"/>
    <col min="277" max="277" width="5.88671875" style="959" customWidth="1"/>
    <col min="278" max="278" width="7.109375" style="959" customWidth="1"/>
    <col min="279" max="512" width="9.109375" style="959"/>
    <col min="513" max="513" width="10.33203125" style="959" customWidth="1"/>
    <col min="514" max="518" width="5.5546875" style="959" customWidth="1"/>
    <col min="519" max="519" width="6.109375" style="959" customWidth="1"/>
    <col min="520" max="520" width="5.6640625" style="959" customWidth="1"/>
    <col min="521" max="521" width="5.88671875" style="959" customWidth="1"/>
    <col min="522" max="522" width="7.88671875" style="959" customWidth="1"/>
    <col min="523" max="523" width="5.5546875" style="959" customWidth="1"/>
    <col min="524" max="524" width="5.6640625" style="959" customWidth="1"/>
    <col min="525" max="525" width="7.6640625" style="959" customWidth="1"/>
    <col min="526" max="527" width="5.5546875" style="959" customWidth="1"/>
    <col min="528" max="528" width="6" style="959" customWidth="1"/>
    <col min="529" max="529" width="5.5546875" style="959" customWidth="1"/>
    <col min="530" max="530" width="5.88671875" style="959" customWidth="1"/>
    <col min="531" max="531" width="7.44140625" style="959" customWidth="1"/>
    <col min="532" max="532" width="5.5546875" style="959" customWidth="1"/>
    <col min="533" max="533" width="5.88671875" style="959" customWidth="1"/>
    <col min="534" max="534" width="7.109375" style="959" customWidth="1"/>
    <col min="535" max="768" width="9.109375" style="959"/>
    <col min="769" max="769" width="10.33203125" style="959" customWidth="1"/>
    <col min="770" max="774" width="5.5546875" style="959" customWidth="1"/>
    <col min="775" max="775" width="6.109375" style="959" customWidth="1"/>
    <col min="776" max="776" width="5.6640625" style="959" customWidth="1"/>
    <col min="777" max="777" width="5.88671875" style="959" customWidth="1"/>
    <col min="778" max="778" width="7.88671875" style="959" customWidth="1"/>
    <col min="779" max="779" width="5.5546875" style="959" customWidth="1"/>
    <col min="780" max="780" width="5.6640625" style="959" customWidth="1"/>
    <col min="781" max="781" width="7.6640625" style="959" customWidth="1"/>
    <col min="782" max="783" width="5.5546875" style="959" customWidth="1"/>
    <col min="784" max="784" width="6" style="959" customWidth="1"/>
    <col min="785" max="785" width="5.5546875" style="959" customWidth="1"/>
    <col min="786" max="786" width="5.88671875" style="959" customWidth="1"/>
    <col min="787" max="787" width="7.44140625" style="959" customWidth="1"/>
    <col min="788" max="788" width="5.5546875" style="959" customWidth="1"/>
    <col min="789" max="789" width="5.88671875" style="959" customWidth="1"/>
    <col min="790" max="790" width="7.109375" style="959" customWidth="1"/>
    <col min="791" max="1024" width="9.109375" style="959"/>
    <col min="1025" max="1025" width="10.33203125" style="959" customWidth="1"/>
    <col min="1026" max="1030" width="5.5546875" style="959" customWidth="1"/>
    <col min="1031" max="1031" width="6.109375" style="959" customWidth="1"/>
    <col min="1032" max="1032" width="5.6640625" style="959" customWidth="1"/>
    <col min="1033" max="1033" width="5.88671875" style="959" customWidth="1"/>
    <col min="1034" max="1034" width="7.88671875" style="959" customWidth="1"/>
    <col min="1035" max="1035" width="5.5546875" style="959" customWidth="1"/>
    <col min="1036" max="1036" width="5.6640625" style="959" customWidth="1"/>
    <col min="1037" max="1037" width="7.6640625" style="959" customWidth="1"/>
    <col min="1038" max="1039" width="5.5546875" style="959" customWidth="1"/>
    <col min="1040" max="1040" width="6" style="959" customWidth="1"/>
    <col min="1041" max="1041" width="5.5546875" style="959" customWidth="1"/>
    <col min="1042" max="1042" width="5.88671875" style="959" customWidth="1"/>
    <col min="1043" max="1043" width="7.44140625" style="959" customWidth="1"/>
    <col min="1044" max="1044" width="5.5546875" style="959" customWidth="1"/>
    <col min="1045" max="1045" width="5.88671875" style="959" customWidth="1"/>
    <col min="1046" max="1046" width="7.109375" style="959" customWidth="1"/>
    <col min="1047" max="1280" width="9.109375" style="959"/>
    <col min="1281" max="1281" width="10.33203125" style="959" customWidth="1"/>
    <col min="1282" max="1286" width="5.5546875" style="959" customWidth="1"/>
    <col min="1287" max="1287" width="6.109375" style="959" customWidth="1"/>
    <col min="1288" max="1288" width="5.6640625" style="959" customWidth="1"/>
    <col min="1289" max="1289" width="5.88671875" style="959" customWidth="1"/>
    <col min="1290" max="1290" width="7.88671875" style="959" customWidth="1"/>
    <col min="1291" max="1291" width="5.5546875" style="959" customWidth="1"/>
    <col min="1292" max="1292" width="5.6640625" style="959" customWidth="1"/>
    <col min="1293" max="1293" width="7.6640625" style="959" customWidth="1"/>
    <col min="1294" max="1295" width="5.5546875" style="959" customWidth="1"/>
    <col min="1296" max="1296" width="6" style="959" customWidth="1"/>
    <col min="1297" max="1297" width="5.5546875" style="959" customWidth="1"/>
    <col min="1298" max="1298" width="5.88671875" style="959" customWidth="1"/>
    <col min="1299" max="1299" width="7.44140625" style="959" customWidth="1"/>
    <col min="1300" max="1300" width="5.5546875" style="959" customWidth="1"/>
    <col min="1301" max="1301" width="5.88671875" style="959" customWidth="1"/>
    <col min="1302" max="1302" width="7.109375" style="959" customWidth="1"/>
    <col min="1303" max="1536" width="9.109375" style="959"/>
    <col min="1537" max="1537" width="10.33203125" style="959" customWidth="1"/>
    <col min="1538" max="1542" width="5.5546875" style="959" customWidth="1"/>
    <col min="1543" max="1543" width="6.109375" style="959" customWidth="1"/>
    <col min="1544" max="1544" width="5.6640625" style="959" customWidth="1"/>
    <col min="1545" max="1545" width="5.88671875" style="959" customWidth="1"/>
    <col min="1546" max="1546" width="7.88671875" style="959" customWidth="1"/>
    <col min="1547" max="1547" width="5.5546875" style="959" customWidth="1"/>
    <col min="1548" max="1548" width="5.6640625" style="959" customWidth="1"/>
    <col min="1549" max="1549" width="7.6640625" style="959" customWidth="1"/>
    <col min="1550" max="1551" width="5.5546875" style="959" customWidth="1"/>
    <col min="1552" max="1552" width="6" style="959" customWidth="1"/>
    <col min="1553" max="1553" width="5.5546875" style="959" customWidth="1"/>
    <col min="1554" max="1554" width="5.88671875" style="959" customWidth="1"/>
    <col min="1555" max="1555" width="7.44140625" style="959" customWidth="1"/>
    <col min="1556" max="1556" width="5.5546875" style="959" customWidth="1"/>
    <col min="1557" max="1557" width="5.88671875" style="959" customWidth="1"/>
    <col min="1558" max="1558" width="7.109375" style="959" customWidth="1"/>
    <col min="1559" max="1792" width="9.109375" style="959"/>
    <col min="1793" max="1793" width="10.33203125" style="959" customWidth="1"/>
    <col min="1794" max="1798" width="5.5546875" style="959" customWidth="1"/>
    <col min="1799" max="1799" width="6.109375" style="959" customWidth="1"/>
    <col min="1800" max="1800" width="5.6640625" style="959" customWidth="1"/>
    <col min="1801" max="1801" width="5.88671875" style="959" customWidth="1"/>
    <col min="1802" max="1802" width="7.88671875" style="959" customWidth="1"/>
    <col min="1803" max="1803" width="5.5546875" style="959" customWidth="1"/>
    <col min="1804" max="1804" width="5.6640625" style="959" customWidth="1"/>
    <col min="1805" max="1805" width="7.6640625" style="959" customWidth="1"/>
    <col min="1806" max="1807" width="5.5546875" style="959" customWidth="1"/>
    <col min="1808" max="1808" width="6" style="959" customWidth="1"/>
    <col min="1809" max="1809" width="5.5546875" style="959" customWidth="1"/>
    <col min="1810" max="1810" width="5.88671875" style="959" customWidth="1"/>
    <col min="1811" max="1811" width="7.44140625" style="959" customWidth="1"/>
    <col min="1812" max="1812" width="5.5546875" style="959" customWidth="1"/>
    <col min="1813" max="1813" width="5.88671875" style="959" customWidth="1"/>
    <col min="1814" max="1814" width="7.109375" style="959" customWidth="1"/>
    <col min="1815" max="2048" width="9.109375" style="959"/>
    <col min="2049" max="2049" width="10.33203125" style="959" customWidth="1"/>
    <col min="2050" max="2054" width="5.5546875" style="959" customWidth="1"/>
    <col min="2055" max="2055" width="6.109375" style="959" customWidth="1"/>
    <col min="2056" max="2056" width="5.6640625" style="959" customWidth="1"/>
    <col min="2057" max="2057" width="5.88671875" style="959" customWidth="1"/>
    <col min="2058" max="2058" width="7.88671875" style="959" customWidth="1"/>
    <col min="2059" max="2059" width="5.5546875" style="959" customWidth="1"/>
    <col min="2060" max="2060" width="5.6640625" style="959" customWidth="1"/>
    <col min="2061" max="2061" width="7.6640625" style="959" customWidth="1"/>
    <col min="2062" max="2063" width="5.5546875" style="959" customWidth="1"/>
    <col min="2064" max="2064" width="6" style="959" customWidth="1"/>
    <col min="2065" max="2065" width="5.5546875" style="959" customWidth="1"/>
    <col min="2066" max="2066" width="5.88671875" style="959" customWidth="1"/>
    <col min="2067" max="2067" width="7.44140625" style="959" customWidth="1"/>
    <col min="2068" max="2068" width="5.5546875" style="959" customWidth="1"/>
    <col min="2069" max="2069" width="5.88671875" style="959" customWidth="1"/>
    <col min="2070" max="2070" width="7.109375" style="959" customWidth="1"/>
    <col min="2071" max="2304" width="9.109375" style="959"/>
    <col min="2305" max="2305" width="10.33203125" style="959" customWidth="1"/>
    <col min="2306" max="2310" width="5.5546875" style="959" customWidth="1"/>
    <col min="2311" max="2311" width="6.109375" style="959" customWidth="1"/>
    <col min="2312" max="2312" width="5.6640625" style="959" customWidth="1"/>
    <col min="2313" max="2313" width="5.88671875" style="959" customWidth="1"/>
    <col min="2314" max="2314" width="7.88671875" style="959" customWidth="1"/>
    <col min="2315" max="2315" width="5.5546875" style="959" customWidth="1"/>
    <col min="2316" max="2316" width="5.6640625" style="959" customWidth="1"/>
    <col min="2317" max="2317" width="7.6640625" style="959" customWidth="1"/>
    <col min="2318" max="2319" width="5.5546875" style="959" customWidth="1"/>
    <col min="2320" max="2320" width="6" style="959" customWidth="1"/>
    <col min="2321" max="2321" width="5.5546875" style="959" customWidth="1"/>
    <col min="2322" max="2322" width="5.88671875" style="959" customWidth="1"/>
    <col min="2323" max="2323" width="7.44140625" style="959" customWidth="1"/>
    <col min="2324" max="2324" width="5.5546875" style="959" customWidth="1"/>
    <col min="2325" max="2325" width="5.88671875" style="959" customWidth="1"/>
    <col min="2326" max="2326" width="7.109375" style="959" customWidth="1"/>
    <col min="2327" max="2560" width="9.109375" style="959"/>
    <col min="2561" max="2561" width="10.33203125" style="959" customWidth="1"/>
    <col min="2562" max="2566" width="5.5546875" style="959" customWidth="1"/>
    <col min="2567" max="2567" width="6.109375" style="959" customWidth="1"/>
    <col min="2568" max="2568" width="5.6640625" style="959" customWidth="1"/>
    <col min="2569" max="2569" width="5.88671875" style="959" customWidth="1"/>
    <col min="2570" max="2570" width="7.88671875" style="959" customWidth="1"/>
    <col min="2571" max="2571" width="5.5546875" style="959" customWidth="1"/>
    <col min="2572" max="2572" width="5.6640625" style="959" customWidth="1"/>
    <col min="2573" max="2573" width="7.6640625" style="959" customWidth="1"/>
    <col min="2574" max="2575" width="5.5546875" style="959" customWidth="1"/>
    <col min="2576" max="2576" width="6" style="959" customWidth="1"/>
    <col min="2577" max="2577" width="5.5546875" style="959" customWidth="1"/>
    <col min="2578" max="2578" width="5.88671875" style="959" customWidth="1"/>
    <col min="2579" max="2579" width="7.44140625" style="959" customWidth="1"/>
    <col min="2580" max="2580" width="5.5546875" style="959" customWidth="1"/>
    <col min="2581" max="2581" width="5.88671875" style="959" customWidth="1"/>
    <col min="2582" max="2582" width="7.109375" style="959" customWidth="1"/>
    <col min="2583" max="2816" width="9.109375" style="959"/>
    <col min="2817" max="2817" width="10.33203125" style="959" customWidth="1"/>
    <col min="2818" max="2822" width="5.5546875" style="959" customWidth="1"/>
    <col min="2823" max="2823" width="6.109375" style="959" customWidth="1"/>
    <col min="2824" max="2824" width="5.6640625" style="959" customWidth="1"/>
    <col min="2825" max="2825" width="5.88671875" style="959" customWidth="1"/>
    <col min="2826" max="2826" width="7.88671875" style="959" customWidth="1"/>
    <col min="2827" max="2827" width="5.5546875" style="959" customWidth="1"/>
    <col min="2828" max="2828" width="5.6640625" style="959" customWidth="1"/>
    <col min="2829" max="2829" width="7.6640625" style="959" customWidth="1"/>
    <col min="2830" max="2831" width="5.5546875" style="959" customWidth="1"/>
    <col min="2832" max="2832" width="6" style="959" customWidth="1"/>
    <col min="2833" max="2833" width="5.5546875" style="959" customWidth="1"/>
    <col min="2834" max="2834" width="5.88671875" style="959" customWidth="1"/>
    <col min="2835" max="2835" width="7.44140625" style="959" customWidth="1"/>
    <col min="2836" max="2836" width="5.5546875" style="959" customWidth="1"/>
    <col min="2837" max="2837" width="5.88671875" style="959" customWidth="1"/>
    <col min="2838" max="2838" width="7.109375" style="959" customWidth="1"/>
    <col min="2839" max="3072" width="9.109375" style="959"/>
    <col min="3073" max="3073" width="10.33203125" style="959" customWidth="1"/>
    <col min="3074" max="3078" width="5.5546875" style="959" customWidth="1"/>
    <col min="3079" max="3079" width="6.109375" style="959" customWidth="1"/>
    <col min="3080" max="3080" width="5.6640625" style="959" customWidth="1"/>
    <col min="3081" max="3081" width="5.88671875" style="959" customWidth="1"/>
    <col min="3082" max="3082" width="7.88671875" style="959" customWidth="1"/>
    <col min="3083" max="3083" width="5.5546875" style="959" customWidth="1"/>
    <col min="3084" max="3084" width="5.6640625" style="959" customWidth="1"/>
    <col min="3085" max="3085" width="7.6640625" style="959" customWidth="1"/>
    <col min="3086" max="3087" width="5.5546875" style="959" customWidth="1"/>
    <col min="3088" max="3088" width="6" style="959" customWidth="1"/>
    <col min="3089" max="3089" width="5.5546875" style="959" customWidth="1"/>
    <col min="3090" max="3090" width="5.88671875" style="959" customWidth="1"/>
    <col min="3091" max="3091" width="7.44140625" style="959" customWidth="1"/>
    <col min="3092" max="3092" width="5.5546875" style="959" customWidth="1"/>
    <col min="3093" max="3093" width="5.88671875" style="959" customWidth="1"/>
    <col min="3094" max="3094" width="7.109375" style="959" customWidth="1"/>
    <col min="3095" max="3328" width="9.109375" style="959"/>
    <col min="3329" max="3329" width="10.33203125" style="959" customWidth="1"/>
    <col min="3330" max="3334" width="5.5546875" style="959" customWidth="1"/>
    <col min="3335" max="3335" width="6.109375" style="959" customWidth="1"/>
    <col min="3336" max="3336" width="5.6640625" style="959" customWidth="1"/>
    <col min="3337" max="3337" width="5.88671875" style="959" customWidth="1"/>
    <col min="3338" max="3338" width="7.88671875" style="959" customWidth="1"/>
    <col min="3339" max="3339" width="5.5546875" style="959" customWidth="1"/>
    <col min="3340" max="3340" width="5.6640625" style="959" customWidth="1"/>
    <col min="3341" max="3341" width="7.6640625" style="959" customWidth="1"/>
    <col min="3342" max="3343" width="5.5546875" style="959" customWidth="1"/>
    <col min="3344" max="3344" width="6" style="959" customWidth="1"/>
    <col min="3345" max="3345" width="5.5546875" style="959" customWidth="1"/>
    <col min="3346" max="3346" width="5.88671875" style="959" customWidth="1"/>
    <col min="3347" max="3347" width="7.44140625" style="959" customWidth="1"/>
    <col min="3348" max="3348" width="5.5546875" style="959" customWidth="1"/>
    <col min="3349" max="3349" width="5.88671875" style="959" customWidth="1"/>
    <col min="3350" max="3350" width="7.109375" style="959" customWidth="1"/>
    <col min="3351" max="3584" width="9.109375" style="959"/>
    <col min="3585" max="3585" width="10.33203125" style="959" customWidth="1"/>
    <col min="3586" max="3590" width="5.5546875" style="959" customWidth="1"/>
    <col min="3591" max="3591" width="6.109375" style="959" customWidth="1"/>
    <col min="3592" max="3592" width="5.6640625" style="959" customWidth="1"/>
    <col min="3593" max="3593" width="5.88671875" style="959" customWidth="1"/>
    <col min="3594" max="3594" width="7.88671875" style="959" customWidth="1"/>
    <col min="3595" max="3595" width="5.5546875" style="959" customWidth="1"/>
    <col min="3596" max="3596" width="5.6640625" style="959" customWidth="1"/>
    <col min="3597" max="3597" width="7.6640625" style="959" customWidth="1"/>
    <col min="3598" max="3599" width="5.5546875" style="959" customWidth="1"/>
    <col min="3600" max="3600" width="6" style="959" customWidth="1"/>
    <col min="3601" max="3601" width="5.5546875" style="959" customWidth="1"/>
    <col min="3602" max="3602" width="5.88671875" style="959" customWidth="1"/>
    <col min="3603" max="3603" width="7.44140625" style="959" customWidth="1"/>
    <col min="3604" max="3604" width="5.5546875" style="959" customWidth="1"/>
    <col min="3605" max="3605" width="5.88671875" style="959" customWidth="1"/>
    <col min="3606" max="3606" width="7.109375" style="959" customWidth="1"/>
    <col min="3607" max="3840" width="9.109375" style="959"/>
    <col min="3841" max="3841" width="10.33203125" style="959" customWidth="1"/>
    <col min="3842" max="3846" width="5.5546875" style="959" customWidth="1"/>
    <col min="3847" max="3847" width="6.109375" style="959" customWidth="1"/>
    <col min="3848" max="3848" width="5.6640625" style="959" customWidth="1"/>
    <col min="3849" max="3849" width="5.88671875" style="959" customWidth="1"/>
    <col min="3850" max="3850" width="7.88671875" style="959" customWidth="1"/>
    <col min="3851" max="3851" width="5.5546875" style="959" customWidth="1"/>
    <col min="3852" max="3852" width="5.6640625" style="959" customWidth="1"/>
    <col min="3853" max="3853" width="7.6640625" style="959" customWidth="1"/>
    <col min="3854" max="3855" width="5.5546875" style="959" customWidth="1"/>
    <col min="3856" max="3856" width="6" style="959" customWidth="1"/>
    <col min="3857" max="3857" width="5.5546875" style="959" customWidth="1"/>
    <col min="3858" max="3858" width="5.88671875" style="959" customWidth="1"/>
    <col min="3859" max="3859" width="7.44140625" style="959" customWidth="1"/>
    <col min="3860" max="3860" width="5.5546875" style="959" customWidth="1"/>
    <col min="3861" max="3861" width="5.88671875" style="959" customWidth="1"/>
    <col min="3862" max="3862" width="7.109375" style="959" customWidth="1"/>
    <col min="3863" max="4096" width="9.109375" style="959"/>
    <col min="4097" max="4097" width="10.33203125" style="959" customWidth="1"/>
    <col min="4098" max="4102" width="5.5546875" style="959" customWidth="1"/>
    <col min="4103" max="4103" width="6.109375" style="959" customWidth="1"/>
    <col min="4104" max="4104" width="5.6640625" style="959" customWidth="1"/>
    <col min="4105" max="4105" width="5.88671875" style="959" customWidth="1"/>
    <col min="4106" max="4106" width="7.88671875" style="959" customWidth="1"/>
    <col min="4107" max="4107" width="5.5546875" style="959" customWidth="1"/>
    <col min="4108" max="4108" width="5.6640625" style="959" customWidth="1"/>
    <col min="4109" max="4109" width="7.6640625" style="959" customWidth="1"/>
    <col min="4110" max="4111" width="5.5546875" style="959" customWidth="1"/>
    <col min="4112" max="4112" width="6" style="959" customWidth="1"/>
    <col min="4113" max="4113" width="5.5546875" style="959" customWidth="1"/>
    <col min="4114" max="4114" width="5.88671875" style="959" customWidth="1"/>
    <col min="4115" max="4115" width="7.44140625" style="959" customWidth="1"/>
    <col min="4116" max="4116" width="5.5546875" style="959" customWidth="1"/>
    <col min="4117" max="4117" width="5.88671875" style="959" customWidth="1"/>
    <col min="4118" max="4118" width="7.109375" style="959" customWidth="1"/>
    <col min="4119" max="4352" width="9.109375" style="959"/>
    <col min="4353" max="4353" width="10.33203125" style="959" customWidth="1"/>
    <col min="4354" max="4358" width="5.5546875" style="959" customWidth="1"/>
    <col min="4359" max="4359" width="6.109375" style="959" customWidth="1"/>
    <col min="4360" max="4360" width="5.6640625" style="959" customWidth="1"/>
    <col min="4361" max="4361" width="5.88671875" style="959" customWidth="1"/>
    <col min="4362" max="4362" width="7.88671875" style="959" customWidth="1"/>
    <col min="4363" max="4363" width="5.5546875" style="959" customWidth="1"/>
    <col min="4364" max="4364" width="5.6640625" style="959" customWidth="1"/>
    <col min="4365" max="4365" width="7.6640625" style="959" customWidth="1"/>
    <col min="4366" max="4367" width="5.5546875" style="959" customWidth="1"/>
    <col min="4368" max="4368" width="6" style="959" customWidth="1"/>
    <col min="4369" max="4369" width="5.5546875" style="959" customWidth="1"/>
    <col min="4370" max="4370" width="5.88671875" style="959" customWidth="1"/>
    <col min="4371" max="4371" width="7.44140625" style="959" customWidth="1"/>
    <col min="4372" max="4372" width="5.5546875" style="959" customWidth="1"/>
    <col min="4373" max="4373" width="5.88671875" style="959" customWidth="1"/>
    <col min="4374" max="4374" width="7.109375" style="959" customWidth="1"/>
    <col min="4375" max="4608" width="9.109375" style="959"/>
    <col min="4609" max="4609" width="10.33203125" style="959" customWidth="1"/>
    <col min="4610" max="4614" width="5.5546875" style="959" customWidth="1"/>
    <col min="4615" max="4615" width="6.109375" style="959" customWidth="1"/>
    <col min="4616" max="4616" width="5.6640625" style="959" customWidth="1"/>
    <col min="4617" max="4617" width="5.88671875" style="959" customWidth="1"/>
    <col min="4618" max="4618" width="7.88671875" style="959" customWidth="1"/>
    <col min="4619" max="4619" width="5.5546875" style="959" customWidth="1"/>
    <col min="4620" max="4620" width="5.6640625" style="959" customWidth="1"/>
    <col min="4621" max="4621" width="7.6640625" style="959" customWidth="1"/>
    <col min="4622" max="4623" width="5.5546875" style="959" customWidth="1"/>
    <col min="4624" max="4624" width="6" style="959" customWidth="1"/>
    <col min="4625" max="4625" width="5.5546875" style="959" customWidth="1"/>
    <col min="4626" max="4626" width="5.88671875" style="959" customWidth="1"/>
    <col min="4627" max="4627" width="7.44140625" style="959" customWidth="1"/>
    <col min="4628" max="4628" width="5.5546875" style="959" customWidth="1"/>
    <col min="4629" max="4629" width="5.88671875" style="959" customWidth="1"/>
    <col min="4630" max="4630" width="7.109375" style="959" customWidth="1"/>
    <col min="4631" max="4864" width="9.109375" style="959"/>
    <col min="4865" max="4865" width="10.33203125" style="959" customWidth="1"/>
    <col min="4866" max="4870" width="5.5546875" style="959" customWidth="1"/>
    <col min="4871" max="4871" width="6.109375" style="959" customWidth="1"/>
    <col min="4872" max="4872" width="5.6640625" style="959" customWidth="1"/>
    <col min="4873" max="4873" width="5.88671875" style="959" customWidth="1"/>
    <col min="4874" max="4874" width="7.88671875" style="959" customWidth="1"/>
    <col min="4875" max="4875" width="5.5546875" style="959" customWidth="1"/>
    <col min="4876" max="4876" width="5.6640625" style="959" customWidth="1"/>
    <col min="4877" max="4877" width="7.6640625" style="959" customWidth="1"/>
    <col min="4878" max="4879" width="5.5546875" style="959" customWidth="1"/>
    <col min="4880" max="4880" width="6" style="959" customWidth="1"/>
    <col min="4881" max="4881" width="5.5546875" style="959" customWidth="1"/>
    <col min="4882" max="4882" width="5.88671875" style="959" customWidth="1"/>
    <col min="4883" max="4883" width="7.44140625" style="959" customWidth="1"/>
    <col min="4884" max="4884" width="5.5546875" style="959" customWidth="1"/>
    <col min="4885" max="4885" width="5.88671875" style="959" customWidth="1"/>
    <col min="4886" max="4886" width="7.109375" style="959" customWidth="1"/>
    <col min="4887" max="5120" width="9.109375" style="959"/>
    <col min="5121" max="5121" width="10.33203125" style="959" customWidth="1"/>
    <col min="5122" max="5126" width="5.5546875" style="959" customWidth="1"/>
    <col min="5127" max="5127" width="6.109375" style="959" customWidth="1"/>
    <col min="5128" max="5128" width="5.6640625" style="959" customWidth="1"/>
    <col min="5129" max="5129" width="5.88671875" style="959" customWidth="1"/>
    <col min="5130" max="5130" width="7.88671875" style="959" customWidth="1"/>
    <col min="5131" max="5131" width="5.5546875" style="959" customWidth="1"/>
    <col min="5132" max="5132" width="5.6640625" style="959" customWidth="1"/>
    <col min="5133" max="5133" width="7.6640625" style="959" customWidth="1"/>
    <col min="5134" max="5135" width="5.5546875" style="959" customWidth="1"/>
    <col min="5136" max="5136" width="6" style="959" customWidth="1"/>
    <col min="5137" max="5137" width="5.5546875" style="959" customWidth="1"/>
    <col min="5138" max="5138" width="5.88671875" style="959" customWidth="1"/>
    <col min="5139" max="5139" width="7.44140625" style="959" customWidth="1"/>
    <col min="5140" max="5140" width="5.5546875" style="959" customWidth="1"/>
    <col min="5141" max="5141" width="5.88671875" style="959" customWidth="1"/>
    <col min="5142" max="5142" width="7.109375" style="959" customWidth="1"/>
    <col min="5143" max="5376" width="9.109375" style="959"/>
    <col min="5377" max="5377" width="10.33203125" style="959" customWidth="1"/>
    <col min="5378" max="5382" width="5.5546875" style="959" customWidth="1"/>
    <col min="5383" max="5383" width="6.109375" style="959" customWidth="1"/>
    <col min="5384" max="5384" width="5.6640625" style="959" customWidth="1"/>
    <col min="5385" max="5385" width="5.88671875" style="959" customWidth="1"/>
    <col min="5386" max="5386" width="7.88671875" style="959" customWidth="1"/>
    <col min="5387" max="5387" width="5.5546875" style="959" customWidth="1"/>
    <col min="5388" max="5388" width="5.6640625" style="959" customWidth="1"/>
    <col min="5389" max="5389" width="7.6640625" style="959" customWidth="1"/>
    <col min="5390" max="5391" width="5.5546875" style="959" customWidth="1"/>
    <col min="5392" max="5392" width="6" style="959" customWidth="1"/>
    <col min="5393" max="5393" width="5.5546875" style="959" customWidth="1"/>
    <col min="5394" max="5394" width="5.88671875" style="959" customWidth="1"/>
    <col min="5395" max="5395" width="7.44140625" style="959" customWidth="1"/>
    <col min="5396" max="5396" width="5.5546875" style="959" customWidth="1"/>
    <col min="5397" max="5397" width="5.88671875" style="959" customWidth="1"/>
    <col min="5398" max="5398" width="7.109375" style="959" customWidth="1"/>
    <col min="5399" max="5632" width="9.109375" style="959"/>
    <col min="5633" max="5633" width="10.33203125" style="959" customWidth="1"/>
    <col min="5634" max="5638" width="5.5546875" style="959" customWidth="1"/>
    <col min="5639" max="5639" width="6.109375" style="959" customWidth="1"/>
    <col min="5640" max="5640" width="5.6640625" style="959" customWidth="1"/>
    <col min="5641" max="5641" width="5.88671875" style="959" customWidth="1"/>
    <col min="5642" max="5642" width="7.88671875" style="959" customWidth="1"/>
    <col min="5643" max="5643" width="5.5546875" style="959" customWidth="1"/>
    <col min="5644" max="5644" width="5.6640625" style="959" customWidth="1"/>
    <col min="5645" max="5645" width="7.6640625" style="959" customWidth="1"/>
    <col min="5646" max="5647" width="5.5546875" style="959" customWidth="1"/>
    <col min="5648" max="5648" width="6" style="959" customWidth="1"/>
    <col min="5649" max="5649" width="5.5546875" style="959" customWidth="1"/>
    <col min="5650" max="5650" width="5.88671875" style="959" customWidth="1"/>
    <col min="5651" max="5651" width="7.44140625" style="959" customWidth="1"/>
    <col min="5652" max="5652" width="5.5546875" style="959" customWidth="1"/>
    <col min="5653" max="5653" width="5.88671875" style="959" customWidth="1"/>
    <col min="5654" max="5654" width="7.109375" style="959" customWidth="1"/>
    <col min="5655" max="5888" width="9.109375" style="959"/>
    <col min="5889" max="5889" width="10.33203125" style="959" customWidth="1"/>
    <col min="5890" max="5894" width="5.5546875" style="959" customWidth="1"/>
    <col min="5895" max="5895" width="6.109375" style="959" customWidth="1"/>
    <col min="5896" max="5896" width="5.6640625" style="959" customWidth="1"/>
    <col min="5897" max="5897" width="5.88671875" style="959" customWidth="1"/>
    <col min="5898" max="5898" width="7.88671875" style="959" customWidth="1"/>
    <col min="5899" max="5899" width="5.5546875" style="959" customWidth="1"/>
    <col min="5900" max="5900" width="5.6640625" style="959" customWidth="1"/>
    <col min="5901" max="5901" width="7.6640625" style="959" customWidth="1"/>
    <col min="5902" max="5903" width="5.5546875" style="959" customWidth="1"/>
    <col min="5904" max="5904" width="6" style="959" customWidth="1"/>
    <col min="5905" max="5905" width="5.5546875" style="959" customWidth="1"/>
    <col min="5906" max="5906" width="5.88671875" style="959" customWidth="1"/>
    <col min="5907" max="5907" width="7.44140625" style="959" customWidth="1"/>
    <col min="5908" max="5908" width="5.5546875" style="959" customWidth="1"/>
    <col min="5909" max="5909" width="5.88671875" style="959" customWidth="1"/>
    <col min="5910" max="5910" width="7.109375" style="959" customWidth="1"/>
    <col min="5911" max="6144" width="9.109375" style="959"/>
    <col min="6145" max="6145" width="10.33203125" style="959" customWidth="1"/>
    <col min="6146" max="6150" width="5.5546875" style="959" customWidth="1"/>
    <col min="6151" max="6151" width="6.109375" style="959" customWidth="1"/>
    <col min="6152" max="6152" width="5.6640625" style="959" customWidth="1"/>
    <col min="6153" max="6153" width="5.88671875" style="959" customWidth="1"/>
    <col min="6154" max="6154" width="7.88671875" style="959" customWidth="1"/>
    <col min="6155" max="6155" width="5.5546875" style="959" customWidth="1"/>
    <col min="6156" max="6156" width="5.6640625" style="959" customWidth="1"/>
    <col min="6157" max="6157" width="7.6640625" style="959" customWidth="1"/>
    <col min="6158" max="6159" width="5.5546875" style="959" customWidth="1"/>
    <col min="6160" max="6160" width="6" style="959" customWidth="1"/>
    <col min="6161" max="6161" width="5.5546875" style="959" customWidth="1"/>
    <col min="6162" max="6162" width="5.88671875" style="959" customWidth="1"/>
    <col min="6163" max="6163" width="7.44140625" style="959" customWidth="1"/>
    <col min="6164" max="6164" width="5.5546875" style="959" customWidth="1"/>
    <col min="6165" max="6165" width="5.88671875" style="959" customWidth="1"/>
    <col min="6166" max="6166" width="7.109375" style="959" customWidth="1"/>
    <col min="6167" max="6400" width="9.109375" style="959"/>
    <col min="6401" max="6401" width="10.33203125" style="959" customWidth="1"/>
    <col min="6402" max="6406" width="5.5546875" style="959" customWidth="1"/>
    <col min="6407" max="6407" width="6.109375" style="959" customWidth="1"/>
    <col min="6408" max="6408" width="5.6640625" style="959" customWidth="1"/>
    <col min="6409" max="6409" width="5.88671875" style="959" customWidth="1"/>
    <col min="6410" max="6410" width="7.88671875" style="959" customWidth="1"/>
    <col min="6411" max="6411" width="5.5546875" style="959" customWidth="1"/>
    <col min="6412" max="6412" width="5.6640625" style="959" customWidth="1"/>
    <col min="6413" max="6413" width="7.6640625" style="959" customWidth="1"/>
    <col min="6414" max="6415" width="5.5546875" style="959" customWidth="1"/>
    <col min="6416" max="6416" width="6" style="959" customWidth="1"/>
    <col min="6417" max="6417" width="5.5546875" style="959" customWidth="1"/>
    <col min="6418" max="6418" width="5.88671875" style="959" customWidth="1"/>
    <col min="6419" max="6419" width="7.44140625" style="959" customWidth="1"/>
    <col min="6420" max="6420" width="5.5546875" style="959" customWidth="1"/>
    <col min="6421" max="6421" width="5.88671875" style="959" customWidth="1"/>
    <col min="6422" max="6422" width="7.109375" style="959" customWidth="1"/>
    <col min="6423" max="6656" width="9.109375" style="959"/>
    <col min="6657" max="6657" width="10.33203125" style="959" customWidth="1"/>
    <col min="6658" max="6662" width="5.5546875" style="959" customWidth="1"/>
    <col min="6663" max="6663" width="6.109375" style="959" customWidth="1"/>
    <col min="6664" max="6664" width="5.6640625" style="959" customWidth="1"/>
    <col min="6665" max="6665" width="5.88671875" style="959" customWidth="1"/>
    <col min="6666" max="6666" width="7.88671875" style="959" customWidth="1"/>
    <col min="6667" max="6667" width="5.5546875" style="959" customWidth="1"/>
    <col min="6668" max="6668" width="5.6640625" style="959" customWidth="1"/>
    <col min="6669" max="6669" width="7.6640625" style="959" customWidth="1"/>
    <col min="6670" max="6671" width="5.5546875" style="959" customWidth="1"/>
    <col min="6672" max="6672" width="6" style="959" customWidth="1"/>
    <col min="6673" max="6673" width="5.5546875" style="959" customWidth="1"/>
    <col min="6674" max="6674" width="5.88671875" style="959" customWidth="1"/>
    <col min="6675" max="6675" width="7.44140625" style="959" customWidth="1"/>
    <col min="6676" max="6676" width="5.5546875" style="959" customWidth="1"/>
    <col min="6677" max="6677" width="5.88671875" style="959" customWidth="1"/>
    <col min="6678" max="6678" width="7.109375" style="959" customWidth="1"/>
    <col min="6679" max="6912" width="9.109375" style="959"/>
    <col min="6913" max="6913" width="10.33203125" style="959" customWidth="1"/>
    <col min="6914" max="6918" width="5.5546875" style="959" customWidth="1"/>
    <col min="6919" max="6919" width="6.109375" style="959" customWidth="1"/>
    <col min="6920" max="6920" width="5.6640625" style="959" customWidth="1"/>
    <col min="6921" max="6921" width="5.88671875" style="959" customWidth="1"/>
    <col min="6922" max="6922" width="7.88671875" style="959" customWidth="1"/>
    <col min="6923" max="6923" width="5.5546875" style="959" customWidth="1"/>
    <col min="6924" max="6924" width="5.6640625" style="959" customWidth="1"/>
    <col min="6925" max="6925" width="7.6640625" style="959" customWidth="1"/>
    <col min="6926" max="6927" width="5.5546875" style="959" customWidth="1"/>
    <col min="6928" max="6928" width="6" style="959" customWidth="1"/>
    <col min="6929" max="6929" width="5.5546875" style="959" customWidth="1"/>
    <col min="6930" max="6930" width="5.88671875" style="959" customWidth="1"/>
    <col min="6931" max="6931" width="7.44140625" style="959" customWidth="1"/>
    <col min="6932" max="6932" width="5.5546875" style="959" customWidth="1"/>
    <col min="6933" max="6933" width="5.88671875" style="959" customWidth="1"/>
    <col min="6934" max="6934" width="7.109375" style="959" customWidth="1"/>
    <col min="6935" max="7168" width="9.109375" style="959"/>
    <col min="7169" max="7169" width="10.33203125" style="959" customWidth="1"/>
    <col min="7170" max="7174" width="5.5546875" style="959" customWidth="1"/>
    <col min="7175" max="7175" width="6.109375" style="959" customWidth="1"/>
    <col min="7176" max="7176" width="5.6640625" style="959" customWidth="1"/>
    <col min="7177" max="7177" width="5.88671875" style="959" customWidth="1"/>
    <col min="7178" max="7178" width="7.88671875" style="959" customWidth="1"/>
    <col min="7179" max="7179" width="5.5546875" style="959" customWidth="1"/>
    <col min="7180" max="7180" width="5.6640625" style="959" customWidth="1"/>
    <col min="7181" max="7181" width="7.6640625" style="959" customWidth="1"/>
    <col min="7182" max="7183" width="5.5546875" style="959" customWidth="1"/>
    <col min="7184" max="7184" width="6" style="959" customWidth="1"/>
    <col min="7185" max="7185" width="5.5546875" style="959" customWidth="1"/>
    <col min="7186" max="7186" width="5.88671875" style="959" customWidth="1"/>
    <col min="7187" max="7187" width="7.44140625" style="959" customWidth="1"/>
    <col min="7188" max="7188" width="5.5546875" style="959" customWidth="1"/>
    <col min="7189" max="7189" width="5.88671875" style="959" customWidth="1"/>
    <col min="7190" max="7190" width="7.109375" style="959" customWidth="1"/>
    <col min="7191" max="7424" width="9.109375" style="959"/>
    <col min="7425" max="7425" width="10.33203125" style="959" customWidth="1"/>
    <col min="7426" max="7430" width="5.5546875" style="959" customWidth="1"/>
    <col min="7431" max="7431" width="6.109375" style="959" customWidth="1"/>
    <col min="7432" max="7432" width="5.6640625" style="959" customWidth="1"/>
    <col min="7433" max="7433" width="5.88671875" style="959" customWidth="1"/>
    <col min="7434" max="7434" width="7.88671875" style="959" customWidth="1"/>
    <col min="7435" max="7435" width="5.5546875" style="959" customWidth="1"/>
    <col min="7436" max="7436" width="5.6640625" style="959" customWidth="1"/>
    <col min="7437" max="7437" width="7.6640625" style="959" customWidth="1"/>
    <col min="7438" max="7439" width="5.5546875" style="959" customWidth="1"/>
    <col min="7440" max="7440" width="6" style="959" customWidth="1"/>
    <col min="7441" max="7441" width="5.5546875" style="959" customWidth="1"/>
    <col min="7442" max="7442" width="5.88671875" style="959" customWidth="1"/>
    <col min="7443" max="7443" width="7.44140625" style="959" customWidth="1"/>
    <col min="7444" max="7444" width="5.5546875" style="959" customWidth="1"/>
    <col min="7445" max="7445" width="5.88671875" style="959" customWidth="1"/>
    <col min="7446" max="7446" width="7.109375" style="959" customWidth="1"/>
    <col min="7447" max="7680" width="9.109375" style="959"/>
    <col min="7681" max="7681" width="10.33203125" style="959" customWidth="1"/>
    <col min="7682" max="7686" width="5.5546875" style="959" customWidth="1"/>
    <col min="7687" max="7687" width="6.109375" style="959" customWidth="1"/>
    <col min="7688" max="7688" width="5.6640625" style="959" customWidth="1"/>
    <col min="7689" max="7689" width="5.88671875" style="959" customWidth="1"/>
    <col min="7690" max="7690" width="7.88671875" style="959" customWidth="1"/>
    <col min="7691" max="7691" width="5.5546875" style="959" customWidth="1"/>
    <col min="7692" max="7692" width="5.6640625" style="959" customWidth="1"/>
    <col min="7693" max="7693" width="7.6640625" style="959" customWidth="1"/>
    <col min="7694" max="7695" width="5.5546875" style="959" customWidth="1"/>
    <col min="7696" max="7696" width="6" style="959" customWidth="1"/>
    <col min="7697" max="7697" width="5.5546875" style="959" customWidth="1"/>
    <col min="7698" max="7698" width="5.88671875" style="959" customWidth="1"/>
    <col min="7699" max="7699" width="7.44140625" style="959" customWidth="1"/>
    <col min="7700" max="7700" width="5.5546875" style="959" customWidth="1"/>
    <col min="7701" max="7701" width="5.88671875" style="959" customWidth="1"/>
    <col min="7702" max="7702" width="7.109375" style="959" customWidth="1"/>
    <col min="7703" max="7936" width="9.109375" style="959"/>
    <col min="7937" max="7937" width="10.33203125" style="959" customWidth="1"/>
    <col min="7938" max="7942" width="5.5546875" style="959" customWidth="1"/>
    <col min="7943" max="7943" width="6.109375" style="959" customWidth="1"/>
    <col min="7944" max="7944" width="5.6640625" style="959" customWidth="1"/>
    <col min="7945" max="7945" width="5.88671875" style="959" customWidth="1"/>
    <col min="7946" max="7946" width="7.88671875" style="959" customWidth="1"/>
    <col min="7947" max="7947" width="5.5546875" style="959" customWidth="1"/>
    <col min="7948" max="7948" width="5.6640625" style="959" customWidth="1"/>
    <col min="7949" max="7949" width="7.6640625" style="959" customWidth="1"/>
    <col min="7950" max="7951" width="5.5546875" style="959" customWidth="1"/>
    <col min="7952" max="7952" width="6" style="959" customWidth="1"/>
    <col min="7953" max="7953" width="5.5546875" style="959" customWidth="1"/>
    <col min="7954" max="7954" width="5.88671875" style="959" customWidth="1"/>
    <col min="7955" max="7955" width="7.44140625" style="959" customWidth="1"/>
    <col min="7956" max="7956" width="5.5546875" style="959" customWidth="1"/>
    <col min="7957" max="7957" width="5.88671875" style="959" customWidth="1"/>
    <col min="7958" max="7958" width="7.109375" style="959" customWidth="1"/>
    <col min="7959" max="8192" width="9.109375" style="959"/>
    <col min="8193" max="8193" width="10.33203125" style="959" customWidth="1"/>
    <col min="8194" max="8198" width="5.5546875" style="959" customWidth="1"/>
    <col min="8199" max="8199" width="6.109375" style="959" customWidth="1"/>
    <col min="8200" max="8200" width="5.6640625" style="959" customWidth="1"/>
    <col min="8201" max="8201" width="5.88671875" style="959" customWidth="1"/>
    <col min="8202" max="8202" width="7.88671875" style="959" customWidth="1"/>
    <col min="8203" max="8203" width="5.5546875" style="959" customWidth="1"/>
    <col min="8204" max="8204" width="5.6640625" style="959" customWidth="1"/>
    <col min="8205" max="8205" width="7.6640625" style="959" customWidth="1"/>
    <col min="8206" max="8207" width="5.5546875" style="959" customWidth="1"/>
    <col min="8208" max="8208" width="6" style="959" customWidth="1"/>
    <col min="8209" max="8209" width="5.5546875" style="959" customWidth="1"/>
    <col min="8210" max="8210" width="5.88671875" style="959" customWidth="1"/>
    <col min="8211" max="8211" width="7.44140625" style="959" customWidth="1"/>
    <col min="8212" max="8212" width="5.5546875" style="959" customWidth="1"/>
    <col min="8213" max="8213" width="5.88671875" style="959" customWidth="1"/>
    <col min="8214" max="8214" width="7.109375" style="959" customWidth="1"/>
    <col min="8215" max="8448" width="9.109375" style="959"/>
    <col min="8449" max="8449" width="10.33203125" style="959" customWidth="1"/>
    <col min="8450" max="8454" width="5.5546875" style="959" customWidth="1"/>
    <col min="8455" max="8455" width="6.109375" style="959" customWidth="1"/>
    <col min="8456" max="8456" width="5.6640625" style="959" customWidth="1"/>
    <col min="8457" max="8457" width="5.88671875" style="959" customWidth="1"/>
    <col min="8458" max="8458" width="7.88671875" style="959" customWidth="1"/>
    <col min="8459" max="8459" width="5.5546875" style="959" customWidth="1"/>
    <col min="8460" max="8460" width="5.6640625" style="959" customWidth="1"/>
    <col min="8461" max="8461" width="7.6640625" style="959" customWidth="1"/>
    <col min="8462" max="8463" width="5.5546875" style="959" customWidth="1"/>
    <col min="8464" max="8464" width="6" style="959" customWidth="1"/>
    <col min="8465" max="8465" width="5.5546875" style="959" customWidth="1"/>
    <col min="8466" max="8466" width="5.88671875" style="959" customWidth="1"/>
    <col min="8467" max="8467" width="7.44140625" style="959" customWidth="1"/>
    <col min="8468" max="8468" width="5.5546875" style="959" customWidth="1"/>
    <col min="8469" max="8469" width="5.88671875" style="959" customWidth="1"/>
    <col min="8470" max="8470" width="7.109375" style="959" customWidth="1"/>
    <col min="8471" max="8704" width="9.109375" style="959"/>
    <col min="8705" max="8705" width="10.33203125" style="959" customWidth="1"/>
    <col min="8706" max="8710" width="5.5546875" style="959" customWidth="1"/>
    <col min="8711" max="8711" width="6.109375" style="959" customWidth="1"/>
    <col min="8712" max="8712" width="5.6640625" style="959" customWidth="1"/>
    <col min="8713" max="8713" width="5.88671875" style="959" customWidth="1"/>
    <col min="8714" max="8714" width="7.88671875" style="959" customWidth="1"/>
    <col min="8715" max="8715" width="5.5546875" style="959" customWidth="1"/>
    <col min="8716" max="8716" width="5.6640625" style="959" customWidth="1"/>
    <col min="8717" max="8717" width="7.6640625" style="959" customWidth="1"/>
    <col min="8718" max="8719" width="5.5546875" style="959" customWidth="1"/>
    <col min="8720" max="8720" width="6" style="959" customWidth="1"/>
    <col min="8721" max="8721" width="5.5546875" style="959" customWidth="1"/>
    <col min="8722" max="8722" width="5.88671875" style="959" customWidth="1"/>
    <col min="8723" max="8723" width="7.44140625" style="959" customWidth="1"/>
    <col min="8724" max="8724" width="5.5546875" style="959" customWidth="1"/>
    <col min="8725" max="8725" width="5.88671875" style="959" customWidth="1"/>
    <col min="8726" max="8726" width="7.109375" style="959" customWidth="1"/>
    <col min="8727" max="8960" width="9.109375" style="959"/>
    <col min="8961" max="8961" width="10.33203125" style="959" customWidth="1"/>
    <col min="8962" max="8966" width="5.5546875" style="959" customWidth="1"/>
    <col min="8967" max="8967" width="6.109375" style="959" customWidth="1"/>
    <col min="8968" max="8968" width="5.6640625" style="959" customWidth="1"/>
    <col min="8969" max="8969" width="5.88671875" style="959" customWidth="1"/>
    <col min="8970" max="8970" width="7.88671875" style="959" customWidth="1"/>
    <col min="8971" max="8971" width="5.5546875" style="959" customWidth="1"/>
    <col min="8972" max="8972" width="5.6640625" style="959" customWidth="1"/>
    <col min="8973" max="8973" width="7.6640625" style="959" customWidth="1"/>
    <col min="8974" max="8975" width="5.5546875" style="959" customWidth="1"/>
    <col min="8976" max="8976" width="6" style="959" customWidth="1"/>
    <col min="8977" max="8977" width="5.5546875" style="959" customWidth="1"/>
    <col min="8978" max="8978" width="5.88671875" style="959" customWidth="1"/>
    <col min="8979" max="8979" width="7.44140625" style="959" customWidth="1"/>
    <col min="8980" max="8980" width="5.5546875" style="959" customWidth="1"/>
    <col min="8981" max="8981" width="5.88671875" style="959" customWidth="1"/>
    <col min="8982" max="8982" width="7.109375" style="959" customWidth="1"/>
    <col min="8983" max="9216" width="9.109375" style="959"/>
    <col min="9217" max="9217" width="10.33203125" style="959" customWidth="1"/>
    <col min="9218" max="9222" width="5.5546875" style="959" customWidth="1"/>
    <col min="9223" max="9223" width="6.109375" style="959" customWidth="1"/>
    <col min="9224" max="9224" width="5.6640625" style="959" customWidth="1"/>
    <col min="9225" max="9225" width="5.88671875" style="959" customWidth="1"/>
    <col min="9226" max="9226" width="7.88671875" style="959" customWidth="1"/>
    <col min="9227" max="9227" width="5.5546875" style="959" customWidth="1"/>
    <col min="9228" max="9228" width="5.6640625" style="959" customWidth="1"/>
    <col min="9229" max="9229" width="7.6640625" style="959" customWidth="1"/>
    <col min="9230" max="9231" width="5.5546875" style="959" customWidth="1"/>
    <col min="9232" max="9232" width="6" style="959" customWidth="1"/>
    <col min="9233" max="9233" width="5.5546875" style="959" customWidth="1"/>
    <col min="9234" max="9234" width="5.88671875" style="959" customWidth="1"/>
    <col min="9235" max="9235" width="7.44140625" style="959" customWidth="1"/>
    <col min="9236" max="9236" width="5.5546875" style="959" customWidth="1"/>
    <col min="9237" max="9237" width="5.88671875" style="959" customWidth="1"/>
    <col min="9238" max="9238" width="7.109375" style="959" customWidth="1"/>
    <col min="9239" max="9472" width="9.109375" style="959"/>
    <col min="9473" max="9473" width="10.33203125" style="959" customWidth="1"/>
    <col min="9474" max="9478" width="5.5546875" style="959" customWidth="1"/>
    <col min="9479" max="9479" width="6.109375" style="959" customWidth="1"/>
    <col min="9480" max="9480" width="5.6640625" style="959" customWidth="1"/>
    <col min="9481" max="9481" width="5.88671875" style="959" customWidth="1"/>
    <col min="9482" max="9482" width="7.88671875" style="959" customWidth="1"/>
    <col min="9483" max="9483" width="5.5546875" style="959" customWidth="1"/>
    <col min="9484" max="9484" width="5.6640625" style="959" customWidth="1"/>
    <col min="9485" max="9485" width="7.6640625" style="959" customWidth="1"/>
    <col min="9486" max="9487" width="5.5546875" style="959" customWidth="1"/>
    <col min="9488" max="9488" width="6" style="959" customWidth="1"/>
    <col min="9489" max="9489" width="5.5546875" style="959" customWidth="1"/>
    <col min="9490" max="9490" width="5.88671875" style="959" customWidth="1"/>
    <col min="9491" max="9491" width="7.44140625" style="959" customWidth="1"/>
    <col min="9492" max="9492" width="5.5546875" style="959" customWidth="1"/>
    <col min="9493" max="9493" width="5.88671875" style="959" customWidth="1"/>
    <col min="9494" max="9494" width="7.109375" style="959" customWidth="1"/>
    <col min="9495" max="9728" width="9.109375" style="959"/>
    <col min="9729" max="9729" width="10.33203125" style="959" customWidth="1"/>
    <col min="9730" max="9734" width="5.5546875" style="959" customWidth="1"/>
    <col min="9735" max="9735" width="6.109375" style="959" customWidth="1"/>
    <col min="9736" max="9736" width="5.6640625" style="959" customWidth="1"/>
    <col min="9737" max="9737" width="5.88671875" style="959" customWidth="1"/>
    <col min="9738" max="9738" width="7.88671875" style="959" customWidth="1"/>
    <col min="9739" max="9739" width="5.5546875" style="959" customWidth="1"/>
    <col min="9740" max="9740" width="5.6640625" style="959" customWidth="1"/>
    <col min="9741" max="9741" width="7.6640625" style="959" customWidth="1"/>
    <col min="9742" max="9743" width="5.5546875" style="959" customWidth="1"/>
    <col min="9744" max="9744" width="6" style="959" customWidth="1"/>
    <col min="9745" max="9745" width="5.5546875" style="959" customWidth="1"/>
    <col min="9746" max="9746" width="5.88671875" style="959" customWidth="1"/>
    <col min="9747" max="9747" width="7.44140625" style="959" customWidth="1"/>
    <col min="9748" max="9748" width="5.5546875" style="959" customWidth="1"/>
    <col min="9749" max="9749" width="5.88671875" style="959" customWidth="1"/>
    <col min="9750" max="9750" width="7.109375" style="959" customWidth="1"/>
    <col min="9751" max="9984" width="9.109375" style="959"/>
    <col min="9985" max="9985" width="10.33203125" style="959" customWidth="1"/>
    <col min="9986" max="9990" width="5.5546875" style="959" customWidth="1"/>
    <col min="9991" max="9991" width="6.109375" style="959" customWidth="1"/>
    <col min="9992" max="9992" width="5.6640625" style="959" customWidth="1"/>
    <col min="9993" max="9993" width="5.88671875" style="959" customWidth="1"/>
    <col min="9994" max="9994" width="7.88671875" style="959" customWidth="1"/>
    <col min="9995" max="9995" width="5.5546875" style="959" customWidth="1"/>
    <col min="9996" max="9996" width="5.6640625" style="959" customWidth="1"/>
    <col min="9997" max="9997" width="7.6640625" style="959" customWidth="1"/>
    <col min="9998" max="9999" width="5.5546875" style="959" customWidth="1"/>
    <col min="10000" max="10000" width="6" style="959" customWidth="1"/>
    <col min="10001" max="10001" width="5.5546875" style="959" customWidth="1"/>
    <col min="10002" max="10002" width="5.88671875" style="959" customWidth="1"/>
    <col min="10003" max="10003" width="7.44140625" style="959" customWidth="1"/>
    <col min="10004" max="10004" width="5.5546875" style="959" customWidth="1"/>
    <col min="10005" max="10005" width="5.88671875" style="959" customWidth="1"/>
    <col min="10006" max="10006" width="7.109375" style="959" customWidth="1"/>
    <col min="10007" max="10240" width="9.109375" style="959"/>
    <col min="10241" max="10241" width="10.33203125" style="959" customWidth="1"/>
    <col min="10242" max="10246" width="5.5546875" style="959" customWidth="1"/>
    <col min="10247" max="10247" width="6.109375" style="959" customWidth="1"/>
    <col min="10248" max="10248" width="5.6640625" style="959" customWidth="1"/>
    <col min="10249" max="10249" width="5.88671875" style="959" customWidth="1"/>
    <col min="10250" max="10250" width="7.88671875" style="959" customWidth="1"/>
    <col min="10251" max="10251" width="5.5546875" style="959" customWidth="1"/>
    <col min="10252" max="10252" width="5.6640625" style="959" customWidth="1"/>
    <col min="10253" max="10253" width="7.6640625" style="959" customWidth="1"/>
    <col min="10254" max="10255" width="5.5546875" style="959" customWidth="1"/>
    <col min="10256" max="10256" width="6" style="959" customWidth="1"/>
    <col min="10257" max="10257" width="5.5546875" style="959" customWidth="1"/>
    <col min="10258" max="10258" width="5.88671875" style="959" customWidth="1"/>
    <col min="10259" max="10259" width="7.44140625" style="959" customWidth="1"/>
    <col min="10260" max="10260" width="5.5546875" style="959" customWidth="1"/>
    <col min="10261" max="10261" width="5.88671875" style="959" customWidth="1"/>
    <col min="10262" max="10262" width="7.109375" style="959" customWidth="1"/>
    <col min="10263" max="10496" width="9.109375" style="959"/>
    <col min="10497" max="10497" width="10.33203125" style="959" customWidth="1"/>
    <col min="10498" max="10502" width="5.5546875" style="959" customWidth="1"/>
    <col min="10503" max="10503" width="6.109375" style="959" customWidth="1"/>
    <col min="10504" max="10504" width="5.6640625" style="959" customWidth="1"/>
    <col min="10505" max="10505" width="5.88671875" style="959" customWidth="1"/>
    <col min="10506" max="10506" width="7.88671875" style="959" customWidth="1"/>
    <col min="10507" max="10507" width="5.5546875" style="959" customWidth="1"/>
    <col min="10508" max="10508" width="5.6640625" style="959" customWidth="1"/>
    <col min="10509" max="10509" width="7.6640625" style="959" customWidth="1"/>
    <col min="10510" max="10511" width="5.5546875" style="959" customWidth="1"/>
    <col min="10512" max="10512" width="6" style="959" customWidth="1"/>
    <col min="10513" max="10513" width="5.5546875" style="959" customWidth="1"/>
    <col min="10514" max="10514" width="5.88671875" style="959" customWidth="1"/>
    <col min="10515" max="10515" width="7.44140625" style="959" customWidth="1"/>
    <col min="10516" max="10516" width="5.5546875" style="959" customWidth="1"/>
    <col min="10517" max="10517" width="5.88671875" style="959" customWidth="1"/>
    <col min="10518" max="10518" width="7.109375" style="959" customWidth="1"/>
    <col min="10519" max="10752" width="9.109375" style="959"/>
    <col min="10753" max="10753" width="10.33203125" style="959" customWidth="1"/>
    <col min="10754" max="10758" width="5.5546875" style="959" customWidth="1"/>
    <col min="10759" max="10759" width="6.109375" style="959" customWidth="1"/>
    <col min="10760" max="10760" width="5.6640625" style="959" customWidth="1"/>
    <col min="10761" max="10761" width="5.88671875" style="959" customWidth="1"/>
    <col min="10762" max="10762" width="7.88671875" style="959" customWidth="1"/>
    <col min="10763" max="10763" width="5.5546875" style="959" customWidth="1"/>
    <col min="10764" max="10764" width="5.6640625" style="959" customWidth="1"/>
    <col min="10765" max="10765" width="7.6640625" style="959" customWidth="1"/>
    <col min="10766" max="10767" width="5.5546875" style="959" customWidth="1"/>
    <col min="10768" max="10768" width="6" style="959" customWidth="1"/>
    <col min="10769" max="10769" width="5.5546875" style="959" customWidth="1"/>
    <col min="10770" max="10770" width="5.88671875" style="959" customWidth="1"/>
    <col min="10771" max="10771" width="7.44140625" style="959" customWidth="1"/>
    <col min="10772" max="10772" width="5.5546875" style="959" customWidth="1"/>
    <col min="10773" max="10773" width="5.88671875" style="959" customWidth="1"/>
    <col min="10774" max="10774" width="7.109375" style="959" customWidth="1"/>
    <col min="10775" max="11008" width="9.109375" style="959"/>
    <col min="11009" max="11009" width="10.33203125" style="959" customWidth="1"/>
    <col min="11010" max="11014" width="5.5546875" style="959" customWidth="1"/>
    <col min="11015" max="11015" width="6.109375" style="959" customWidth="1"/>
    <col min="11016" max="11016" width="5.6640625" style="959" customWidth="1"/>
    <col min="11017" max="11017" width="5.88671875" style="959" customWidth="1"/>
    <col min="11018" max="11018" width="7.88671875" style="959" customWidth="1"/>
    <col min="11019" max="11019" width="5.5546875" style="959" customWidth="1"/>
    <col min="11020" max="11020" width="5.6640625" style="959" customWidth="1"/>
    <col min="11021" max="11021" width="7.6640625" style="959" customWidth="1"/>
    <col min="11022" max="11023" width="5.5546875" style="959" customWidth="1"/>
    <col min="11024" max="11024" width="6" style="959" customWidth="1"/>
    <col min="11025" max="11025" width="5.5546875" style="959" customWidth="1"/>
    <col min="11026" max="11026" width="5.88671875" style="959" customWidth="1"/>
    <col min="11027" max="11027" width="7.44140625" style="959" customWidth="1"/>
    <col min="11028" max="11028" width="5.5546875" style="959" customWidth="1"/>
    <col min="11029" max="11029" width="5.88671875" style="959" customWidth="1"/>
    <col min="11030" max="11030" width="7.109375" style="959" customWidth="1"/>
    <col min="11031" max="11264" width="9.109375" style="959"/>
    <col min="11265" max="11265" width="10.33203125" style="959" customWidth="1"/>
    <col min="11266" max="11270" width="5.5546875" style="959" customWidth="1"/>
    <col min="11271" max="11271" width="6.109375" style="959" customWidth="1"/>
    <col min="11272" max="11272" width="5.6640625" style="959" customWidth="1"/>
    <col min="11273" max="11273" width="5.88671875" style="959" customWidth="1"/>
    <col min="11274" max="11274" width="7.88671875" style="959" customWidth="1"/>
    <col min="11275" max="11275" width="5.5546875" style="959" customWidth="1"/>
    <col min="11276" max="11276" width="5.6640625" style="959" customWidth="1"/>
    <col min="11277" max="11277" width="7.6640625" style="959" customWidth="1"/>
    <col min="11278" max="11279" width="5.5546875" style="959" customWidth="1"/>
    <col min="11280" max="11280" width="6" style="959" customWidth="1"/>
    <col min="11281" max="11281" width="5.5546875" style="959" customWidth="1"/>
    <col min="11282" max="11282" width="5.88671875" style="959" customWidth="1"/>
    <col min="11283" max="11283" width="7.44140625" style="959" customWidth="1"/>
    <col min="11284" max="11284" width="5.5546875" style="959" customWidth="1"/>
    <col min="11285" max="11285" width="5.88671875" style="959" customWidth="1"/>
    <col min="11286" max="11286" width="7.109375" style="959" customWidth="1"/>
    <col min="11287" max="11520" width="9.109375" style="959"/>
    <col min="11521" max="11521" width="10.33203125" style="959" customWidth="1"/>
    <col min="11522" max="11526" width="5.5546875" style="959" customWidth="1"/>
    <col min="11527" max="11527" width="6.109375" style="959" customWidth="1"/>
    <col min="11528" max="11528" width="5.6640625" style="959" customWidth="1"/>
    <col min="11529" max="11529" width="5.88671875" style="959" customWidth="1"/>
    <col min="11530" max="11530" width="7.88671875" style="959" customWidth="1"/>
    <col min="11531" max="11531" width="5.5546875" style="959" customWidth="1"/>
    <col min="11532" max="11532" width="5.6640625" style="959" customWidth="1"/>
    <col min="11533" max="11533" width="7.6640625" style="959" customWidth="1"/>
    <col min="11534" max="11535" width="5.5546875" style="959" customWidth="1"/>
    <col min="11536" max="11536" width="6" style="959" customWidth="1"/>
    <col min="11537" max="11537" width="5.5546875" style="959" customWidth="1"/>
    <col min="11538" max="11538" width="5.88671875" style="959" customWidth="1"/>
    <col min="11539" max="11539" width="7.44140625" style="959" customWidth="1"/>
    <col min="11540" max="11540" width="5.5546875" style="959" customWidth="1"/>
    <col min="11541" max="11541" width="5.88671875" style="959" customWidth="1"/>
    <col min="11542" max="11542" width="7.109375" style="959" customWidth="1"/>
    <col min="11543" max="11776" width="9.109375" style="959"/>
    <col min="11777" max="11777" width="10.33203125" style="959" customWidth="1"/>
    <col min="11778" max="11782" width="5.5546875" style="959" customWidth="1"/>
    <col min="11783" max="11783" width="6.109375" style="959" customWidth="1"/>
    <col min="11784" max="11784" width="5.6640625" style="959" customWidth="1"/>
    <col min="11785" max="11785" width="5.88671875" style="959" customWidth="1"/>
    <col min="11786" max="11786" width="7.88671875" style="959" customWidth="1"/>
    <col min="11787" max="11787" width="5.5546875" style="959" customWidth="1"/>
    <col min="11788" max="11788" width="5.6640625" style="959" customWidth="1"/>
    <col min="11789" max="11789" width="7.6640625" style="959" customWidth="1"/>
    <col min="11790" max="11791" width="5.5546875" style="959" customWidth="1"/>
    <col min="11792" max="11792" width="6" style="959" customWidth="1"/>
    <col min="11793" max="11793" width="5.5546875" style="959" customWidth="1"/>
    <col min="11794" max="11794" width="5.88671875" style="959" customWidth="1"/>
    <col min="11795" max="11795" width="7.44140625" style="959" customWidth="1"/>
    <col min="11796" max="11796" width="5.5546875" style="959" customWidth="1"/>
    <col min="11797" max="11797" width="5.88671875" style="959" customWidth="1"/>
    <col min="11798" max="11798" width="7.109375" style="959" customWidth="1"/>
    <col min="11799" max="12032" width="9.109375" style="959"/>
    <col min="12033" max="12033" width="10.33203125" style="959" customWidth="1"/>
    <col min="12034" max="12038" width="5.5546875" style="959" customWidth="1"/>
    <col min="12039" max="12039" width="6.109375" style="959" customWidth="1"/>
    <col min="12040" max="12040" width="5.6640625" style="959" customWidth="1"/>
    <col min="12041" max="12041" width="5.88671875" style="959" customWidth="1"/>
    <col min="12042" max="12042" width="7.88671875" style="959" customWidth="1"/>
    <col min="12043" max="12043" width="5.5546875" style="959" customWidth="1"/>
    <col min="12044" max="12044" width="5.6640625" style="959" customWidth="1"/>
    <col min="12045" max="12045" width="7.6640625" style="959" customWidth="1"/>
    <col min="12046" max="12047" width="5.5546875" style="959" customWidth="1"/>
    <col min="12048" max="12048" width="6" style="959" customWidth="1"/>
    <col min="12049" max="12049" width="5.5546875" style="959" customWidth="1"/>
    <col min="12050" max="12050" width="5.88671875" style="959" customWidth="1"/>
    <col min="12051" max="12051" width="7.44140625" style="959" customWidth="1"/>
    <col min="12052" max="12052" width="5.5546875" style="959" customWidth="1"/>
    <col min="12053" max="12053" width="5.88671875" style="959" customWidth="1"/>
    <col min="12054" max="12054" width="7.109375" style="959" customWidth="1"/>
    <col min="12055" max="12288" width="9.109375" style="959"/>
    <col min="12289" max="12289" width="10.33203125" style="959" customWidth="1"/>
    <col min="12290" max="12294" width="5.5546875" style="959" customWidth="1"/>
    <col min="12295" max="12295" width="6.109375" style="959" customWidth="1"/>
    <col min="12296" max="12296" width="5.6640625" style="959" customWidth="1"/>
    <col min="12297" max="12297" width="5.88671875" style="959" customWidth="1"/>
    <col min="12298" max="12298" width="7.88671875" style="959" customWidth="1"/>
    <col min="12299" max="12299" width="5.5546875" style="959" customWidth="1"/>
    <col min="12300" max="12300" width="5.6640625" style="959" customWidth="1"/>
    <col min="12301" max="12301" width="7.6640625" style="959" customWidth="1"/>
    <col min="12302" max="12303" width="5.5546875" style="959" customWidth="1"/>
    <col min="12304" max="12304" width="6" style="959" customWidth="1"/>
    <col min="12305" max="12305" width="5.5546875" style="959" customWidth="1"/>
    <col min="12306" max="12306" width="5.88671875" style="959" customWidth="1"/>
    <col min="12307" max="12307" width="7.44140625" style="959" customWidth="1"/>
    <col min="12308" max="12308" width="5.5546875" style="959" customWidth="1"/>
    <col min="12309" max="12309" width="5.88671875" style="959" customWidth="1"/>
    <col min="12310" max="12310" width="7.109375" style="959" customWidth="1"/>
    <col min="12311" max="12544" width="9.109375" style="959"/>
    <col min="12545" max="12545" width="10.33203125" style="959" customWidth="1"/>
    <col min="12546" max="12550" width="5.5546875" style="959" customWidth="1"/>
    <col min="12551" max="12551" width="6.109375" style="959" customWidth="1"/>
    <col min="12552" max="12552" width="5.6640625" style="959" customWidth="1"/>
    <col min="12553" max="12553" width="5.88671875" style="959" customWidth="1"/>
    <col min="12554" max="12554" width="7.88671875" style="959" customWidth="1"/>
    <col min="12555" max="12555" width="5.5546875" style="959" customWidth="1"/>
    <col min="12556" max="12556" width="5.6640625" style="959" customWidth="1"/>
    <col min="12557" max="12557" width="7.6640625" style="959" customWidth="1"/>
    <col min="12558" max="12559" width="5.5546875" style="959" customWidth="1"/>
    <col min="12560" max="12560" width="6" style="959" customWidth="1"/>
    <col min="12561" max="12561" width="5.5546875" style="959" customWidth="1"/>
    <col min="12562" max="12562" width="5.88671875" style="959" customWidth="1"/>
    <col min="12563" max="12563" width="7.44140625" style="959" customWidth="1"/>
    <col min="12564" max="12564" width="5.5546875" style="959" customWidth="1"/>
    <col min="12565" max="12565" width="5.88671875" style="959" customWidth="1"/>
    <col min="12566" max="12566" width="7.109375" style="959" customWidth="1"/>
    <col min="12567" max="12800" width="9.109375" style="959"/>
    <col min="12801" max="12801" width="10.33203125" style="959" customWidth="1"/>
    <col min="12802" max="12806" width="5.5546875" style="959" customWidth="1"/>
    <col min="12807" max="12807" width="6.109375" style="959" customWidth="1"/>
    <col min="12808" max="12808" width="5.6640625" style="959" customWidth="1"/>
    <col min="12809" max="12809" width="5.88671875" style="959" customWidth="1"/>
    <col min="12810" max="12810" width="7.88671875" style="959" customWidth="1"/>
    <col min="12811" max="12811" width="5.5546875" style="959" customWidth="1"/>
    <col min="12812" max="12812" width="5.6640625" style="959" customWidth="1"/>
    <col min="12813" max="12813" width="7.6640625" style="959" customWidth="1"/>
    <col min="12814" max="12815" width="5.5546875" style="959" customWidth="1"/>
    <col min="12816" max="12816" width="6" style="959" customWidth="1"/>
    <col min="12817" max="12817" width="5.5546875" style="959" customWidth="1"/>
    <col min="12818" max="12818" width="5.88671875" style="959" customWidth="1"/>
    <col min="12819" max="12819" width="7.44140625" style="959" customWidth="1"/>
    <col min="12820" max="12820" width="5.5546875" style="959" customWidth="1"/>
    <col min="12821" max="12821" width="5.88671875" style="959" customWidth="1"/>
    <col min="12822" max="12822" width="7.109375" style="959" customWidth="1"/>
    <col min="12823" max="13056" width="9.109375" style="959"/>
    <col min="13057" max="13057" width="10.33203125" style="959" customWidth="1"/>
    <col min="13058" max="13062" width="5.5546875" style="959" customWidth="1"/>
    <col min="13063" max="13063" width="6.109375" style="959" customWidth="1"/>
    <col min="13064" max="13064" width="5.6640625" style="959" customWidth="1"/>
    <col min="13065" max="13065" width="5.88671875" style="959" customWidth="1"/>
    <col min="13066" max="13066" width="7.88671875" style="959" customWidth="1"/>
    <col min="13067" max="13067" width="5.5546875" style="959" customWidth="1"/>
    <col min="13068" max="13068" width="5.6640625" style="959" customWidth="1"/>
    <col min="13069" max="13069" width="7.6640625" style="959" customWidth="1"/>
    <col min="13070" max="13071" width="5.5546875" style="959" customWidth="1"/>
    <col min="13072" max="13072" width="6" style="959" customWidth="1"/>
    <col min="13073" max="13073" width="5.5546875" style="959" customWidth="1"/>
    <col min="13074" max="13074" width="5.88671875" style="959" customWidth="1"/>
    <col min="13075" max="13075" width="7.44140625" style="959" customWidth="1"/>
    <col min="13076" max="13076" width="5.5546875" style="959" customWidth="1"/>
    <col min="13077" max="13077" width="5.88671875" style="959" customWidth="1"/>
    <col min="13078" max="13078" width="7.109375" style="959" customWidth="1"/>
    <col min="13079" max="13312" width="9.109375" style="959"/>
    <col min="13313" max="13313" width="10.33203125" style="959" customWidth="1"/>
    <col min="13314" max="13318" width="5.5546875" style="959" customWidth="1"/>
    <col min="13319" max="13319" width="6.109375" style="959" customWidth="1"/>
    <col min="13320" max="13320" width="5.6640625" style="959" customWidth="1"/>
    <col min="13321" max="13321" width="5.88671875" style="959" customWidth="1"/>
    <col min="13322" max="13322" width="7.88671875" style="959" customWidth="1"/>
    <col min="13323" max="13323" width="5.5546875" style="959" customWidth="1"/>
    <col min="13324" max="13324" width="5.6640625" style="959" customWidth="1"/>
    <col min="13325" max="13325" width="7.6640625" style="959" customWidth="1"/>
    <col min="13326" max="13327" width="5.5546875" style="959" customWidth="1"/>
    <col min="13328" max="13328" width="6" style="959" customWidth="1"/>
    <col min="13329" max="13329" width="5.5546875" style="959" customWidth="1"/>
    <col min="13330" max="13330" width="5.88671875" style="959" customWidth="1"/>
    <col min="13331" max="13331" width="7.44140625" style="959" customWidth="1"/>
    <col min="13332" max="13332" width="5.5546875" style="959" customWidth="1"/>
    <col min="13333" max="13333" width="5.88671875" style="959" customWidth="1"/>
    <col min="13334" max="13334" width="7.109375" style="959" customWidth="1"/>
    <col min="13335" max="13568" width="9.109375" style="959"/>
    <col min="13569" max="13569" width="10.33203125" style="959" customWidth="1"/>
    <col min="13570" max="13574" width="5.5546875" style="959" customWidth="1"/>
    <col min="13575" max="13575" width="6.109375" style="959" customWidth="1"/>
    <col min="13576" max="13576" width="5.6640625" style="959" customWidth="1"/>
    <col min="13577" max="13577" width="5.88671875" style="959" customWidth="1"/>
    <col min="13578" max="13578" width="7.88671875" style="959" customWidth="1"/>
    <col min="13579" max="13579" width="5.5546875" style="959" customWidth="1"/>
    <col min="13580" max="13580" width="5.6640625" style="959" customWidth="1"/>
    <col min="13581" max="13581" width="7.6640625" style="959" customWidth="1"/>
    <col min="13582" max="13583" width="5.5546875" style="959" customWidth="1"/>
    <col min="13584" max="13584" width="6" style="959" customWidth="1"/>
    <col min="13585" max="13585" width="5.5546875" style="959" customWidth="1"/>
    <col min="13586" max="13586" width="5.88671875" style="959" customWidth="1"/>
    <col min="13587" max="13587" width="7.44140625" style="959" customWidth="1"/>
    <col min="13588" max="13588" width="5.5546875" style="959" customWidth="1"/>
    <col min="13589" max="13589" width="5.88671875" style="959" customWidth="1"/>
    <col min="13590" max="13590" width="7.109375" style="959" customWidth="1"/>
    <col min="13591" max="13824" width="9.109375" style="959"/>
    <col min="13825" max="13825" width="10.33203125" style="959" customWidth="1"/>
    <col min="13826" max="13830" width="5.5546875" style="959" customWidth="1"/>
    <col min="13831" max="13831" width="6.109375" style="959" customWidth="1"/>
    <col min="13832" max="13832" width="5.6640625" style="959" customWidth="1"/>
    <col min="13833" max="13833" width="5.88671875" style="959" customWidth="1"/>
    <col min="13834" max="13834" width="7.88671875" style="959" customWidth="1"/>
    <col min="13835" max="13835" width="5.5546875" style="959" customWidth="1"/>
    <col min="13836" max="13836" width="5.6640625" style="959" customWidth="1"/>
    <col min="13837" max="13837" width="7.6640625" style="959" customWidth="1"/>
    <col min="13838" max="13839" width="5.5546875" style="959" customWidth="1"/>
    <col min="13840" max="13840" width="6" style="959" customWidth="1"/>
    <col min="13841" max="13841" width="5.5546875" style="959" customWidth="1"/>
    <col min="13842" max="13842" width="5.88671875" style="959" customWidth="1"/>
    <col min="13843" max="13843" width="7.44140625" style="959" customWidth="1"/>
    <col min="13844" max="13844" width="5.5546875" style="959" customWidth="1"/>
    <col min="13845" max="13845" width="5.88671875" style="959" customWidth="1"/>
    <col min="13846" max="13846" width="7.109375" style="959" customWidth="1"/>
    <col min="13847" max="14080" width="9.109375" style="959"/>
    <col min="14081" max="14081" width="10.33203125" style="959" customWidth="1"/>
    <col min="14082" max="14086" width="5.5546875" style="959" customWidth="1"/>
    <col min="14087" max="14087" width="6.109375" style="959" customWidth="1"/>
    <col min="14088" max="14088" width="5.6640625" style="959" customWidth="1"/>
    <col min="14089" max="14089" width="5.88671875" style="959" customWidth="1"/>
    <col min="14090" max="14090" width="7.88671875" style="959" customWidth="1"/>
    <col min="14091" max="14091" width="5.5546875" style="959" customWidth="1"/>
    <col min="14092" max="14092" width="5.6640625" style="959" customWidth="1"/>
    <col min="14093" max="14093" width="7.6640625" style="959" customWidth="1"/>
    <col min="14094" max="14095" width="5.5546875" style="959" customWidth="1"/>
    <col min="14096" max="14096" width="6" style="959" customWidth="1"/>
    <col min="14097" max="14097" width="5.5546875" style="959" customWidth="1"/>
    <col min="14098" max="14098" width="5.88671875" style="959" customWidth="1"/>
    <col min="14099" max="14099" width="7.44140625" style="959" customWidth="1"/>
    <col min="14100" max="14100" width="5.5546875" style="959" customWidth="1"/>
    <col min="14101" max="14101" width="5.88671875" style="959" customWidth="1"/>
    <col min="14102" max="14102" width="7.109375" style="959" customWidth="1"/>
    <col min="14103" max="14336" width="9.109375" style="959"/>
    <col min="14337" max="14337" width="10.33203125" style="959" customWidth="1"/>
    <col min="14338" max="14342" width="5.5546875" style="959" customWidth="1"/>
    <col min="14343" max="14343" width="6.109375" style="959" customWidth="1"/>
    <col min="14344" max="14344" width="5.6640625" style="959" customWidth="1"/>
    <col min="14345" max="14345" width="5.88671875" style="959" customWidth="1"/>
    <col min="14346" max="14346" width="7.88671875" style="959" customWidth="1"/>
    <col min="14347" max="14347" width="5.5546875" style="959" customWidth="1"/>
    <col min="14348" max="14348" width="5.6640625" style="959" customWidth="1"/>
    <col min="14349" max="14349" width="7.6640625" style="959" customWidth="1"/>
    <col min="14350" max="14351" width="5.5546875" style="959" customWidth="1"/>
    <col min="14352" max="14352" width="6" style="959" customWidth="1"/>
    <col min="14353" max="14353" width="5.5546875" style="959" customWidth="1"/>
    <col min="14354" max="14354" width="5.88671875" style="959" customWidth="1"/>
    <col min="14355" max="14355" width="7.44140625" style="959" customWidth="1"/>
    <col min="14356" max="14356" width="5.5546875" style="959" customWidth="1"/>
    <col min="14357" max="14357" width="5.88671875" style="959" customWidth="1"/>
    <col min="14358" max="14358" width="7.109375" style="959" customWidth="1"/>
    <col min="14359" max="14592" width="9.109375" style="959"/>
    <col min="14593" max="14593" width="10.33203125" style="959" customWidth="1"/>
    <col min="14594" max="14598" width="5.5546875" style="959" customWidth="1"/>
    <col min="14599" max="14599" width="6.109375" style="959" customWidth="1"/>
    <col min="14600" max="14600" width="5.6640625" style="959" customWidth="1"/>
    <col min="14601" max="14601" width="5.88671875" style="959" customWidth="1"/>
    <col min="14602" max="14602" width="7.88671875" style="959" customWidth="1"/>
    <col min="14603" max="14603" width="5.5546875" style="959" customWidth="1"/>
    <col min="14604" max="14604" width="5.6640625" style="959" customWidth="1"/>
    <col min="14605" max="14605" width="7.6640625" style="959" customWidth="1"/>
    <col min="14606" max="14607" width="5.5546875" style="959" customWidth="1"/>
    <col min="14608" max="14608" width="6" style="959" customWidth="1"/>
    <col min="14609" max="14609" width="5.5546875" style="959" customWidth="1"/>
    <col min="14610" max="14610" width="5.88671875" style="959" customWidth="1"/>
    <col min="14611" max="14611" width="7.44140625" style="959" customWidth="1"/>
    <col min="14612" max="14612" width="5.5546875" style="959" customWidth="1"/>
    <col min="14613" max="14613" width="5.88671875" style="959" customWidth="1"/>
    <col min="14614" max="14614" width="7.109375" style="959" customWidth="1"/>
    <col min="14615" max="14848" width="9.109375" style="959"/>
    <col min="14849" max="14849" width="10.33203125" style="959" customWidth="1"/>
    <col min="14850" max="14854" width="5.5546875" style="959" customWidth="1"/>
    <col min="14855" max="14855" width="6.109375" style="959" customWidth="1"/>
    <col min="14856" max="14856" width="5.6640625" style="959" customWidth="1"/>
    <col min="14857" max="14857" width="5.88671875" style="959" customWidth="1"/>
    <col min="14858" max="14858" width="7.88671875" style="959" customWidth="1"/>
    <col min="14859" max="14859" width="5.5546875" style="959" customWidth="1"/>
    <col min="14860" max="14860" width="5.6640625" style="959" customWidth="1"/>
    <col min="14861" max="14861" width="7.6640625" style="959" customWidth="1"/>
    <col min="14862" max="14863" width="5.5546875" style="959" customWidth="1"/>
    <col min="14864" max="14864" width="6" style="959" customWidth="1"/>
    <col min="14865" max="14865" width="5.5546875" style="959" customWidth="1"/>
    <col min="14866" max="14866" width="5.88671875" style="959" customWidth="1"/>
    <col min="14867" max="14867" width="7.44140625" style="959" customWidth="1"/>
    <col min="14868" max="14868" width="5.5546875" style="959" customWidth="1"/>
    <col min="14869" max="14869" width="5.88671875" style="959" customWidth="1"/>
    <col min="14870" max="14870" width="7.109375" style="959" customWidth="1"/>
    <col min="14871" max="15104" width="9.109375" style="959"/>
    <col min="15105" max="15105" width="10.33203125" style="959" customWidth="1"/>
    <col min="15106" max="15110" width="5.5546875" style="959" customWidth="1"/>
    <col min="15111" max="15111" width="6.109375" style="959" customWidth="1"/>
    <col min="15112" max="15112" width="5.6640625" style="959" customWidth="1"/>
    <col min="15113" max="15113" width="5.88671875" style="959" customWidth="1"/>
    <col min="15114" max="15114" width="7.88671875" style="959" customWidth="1"/>
    <col min="15115" max="15115" width="5.5546875" style="959" customWidth="1"/>
    <col min="15116" max="15116" width="5.6640625" style="959" customWidth="1"/>
    <col min="15117" max="15117" width="7.6640625" style="959" customWidth="1"/>
    <col min="15118" max="15119" width="5.5546875" style="959" customWidth="1"/>
    <col min="15120" max="15120" width="6" style="959" customWidth="1"/>
    <col min="15121" max="15121" width="5.5546875" style="959" customWidth="1"/>
    <col min="15122" max="15122" width="5.88671875" style="959" customWidth="1"/>
    <col min="15123" max="15123" width="7.44140625" style="959" customWidth="1"/>
    <col min="15124" max="15124" width="5.5546875" style="959" customWidth="1"/>
    <col min="15125" max="15125" width="5.88671875" style="959" customWidth="1"/>
    <col min="15126" max="15126" width="7.109375" style="959" customWidth="1"/>
    <col min="15127" max="15360" width="9.109375" style="959"/>
    <col min="15361" max="15361" width="10.33203125" style="959" customWidth="1"/>
    <col min="15362" max="15366" width="5.5546875" style="959" customWidth="1"/>
    <col min="15367" max="15367" width="6.109375" style="959" customWidth="1"/>
    <col min="15368" max="15368" width="5.6640625" style="959" customWidth="1"/>
    <col min="15369" max="15369" width="5.88671875" style="959" customWidth="1"/>
    <col min="15370" max="15370" width="7.88671875" style="959" customWidth="1"/>
    <col min="15371" max="15371" width="5.5546875" style="959" customWidth="1"/>
    <col min="15372" max="15372" width="5.6640625" style="959" customWidth="1"/>
    <col min="15373" max="15373" width="7.6640625" style="959" customWidth="1"/>
    <col min="15374" max="15375" width="5.5546875" style="959" customWidth="1"/>
    <col min="15376" max="15376" width="6" style="959" customWidth="1"/>
    <col min="15377" max="15377" width="5.5546875" style="959" customWidth="1"/>
    <col min="15378" max="15378" width="5.88671875" style="959" customWidth="1"/>
    <col min="15379" max="15379" width="7.44140625" style="959" customWidth="1"/>
    <col min="15380" max="15380" width="5.5546875" style="959" customWidth="1"/>
    <col min="15381" max="15381" width="5.88671875" style="959" customWidth="1"/>
    <col min="15382" max="15382" width="7.109375" style="959" customWidth="1"/>
    <col min="15383" max="15616" width="9.109375" style="959"/>
    <col min="15617" max="15617" width="10.33203125" style="959" customWidth="1"/>
    <col min="15618" max="15622" width="5.5546875" style="959" customWidth="1"/>
    <col min="15623" max="15623" width="6.109375" style="959" customWidth="1"/>
    <col min="15624" max="15624" width="5.6640625" style="959" customWidth="1"/>
    <col min="15625" max="15625" width="5.88671875" style="959" customWidth="1"/>
    <col min="15626" max="15626" width="7.88671875" style="959" customWidth="1"/>
    <col min="15627" max="15627" width="5.5546875" style="959" customWidth="1"/>
    <col min="15628" max="15628" width="5.6640625" style="959" customWidth="1"/>
    <col min="15629" max="15629" width="7.6640625" style="959" customWidth="1"/>
    <col min="15630" max="15631" width="5.5546875" style="959" customWidth="1"/>
    <col min="15632" max="15632" width="6" style="959" customWidth="1"/>
    <col min="15633" max="15633" width="5.5546875" style="959" customWidth="1"/>
    <col min="15634" max="15634" width="5.88671875" style="959" customWidth="1"/>
    <col min="15635" max="15635" width="7.44140625" style="959" customWidth="1"/>
    <col min="15636" max="15636" width="5.5546875" style="959" customWidth="1"/>
    <col min="15637" max="15637" width="5.88671875" style="959" customWidth="1"/>
    <col min="15638" max="15638" width="7.109375" style="959" customWidth="1"/>
    <col min="15639" max="15872" width="9.109375" style="959"/>
    <col min="15873" max="15873" width="10.33203125" style="959" customWidth="1"/>
    <col min="15874" max="15878" width="5.5546875" style="959" customWidth="1"/>
    <col min="15879" max="15879" width="6.109375" style="959" customWidth="1"/>
    <col min="15880" max="15880" width="5.6640625" style="959" customWidth="1"/>
    <col min="15881" max="15881" width="5.88671875" style="959" customWidth="1"/>
    <col min="15882" max="15882" width="7.88671875" style="959" customWidth="1"/>
    <col min="15883" max="15883" width="5.5546875" style="959" customWidth="1"/>
    <col min="15884" max="15884" width="5.6640625" style="959" customWidth="1"/>
    <col min="15885" max="15885" width="7.6640625" style="959" customWidth="1"/>
    <col min="15886" max="15887" width="5.5546875" style="959" customWidth="1"/>
    <col min="15888" max="15888" width="6" style="959" customWidth="1"/>
    <col min="15889" max="15889" width="5.5546875" style="959" customWidth="1"/>
    <col min="15890" max="15890" width="5.88671875" style="959" customWidth="1"/>
    <col min="15891" max="15891" width="7.44140625" style="959" customWidth="1"/>
    <col min="15892" max="15892" width="5.5546875" style="959" customWidth="1"/>
    <col min="15893" max="15893" width="5.88671875" style="959" customWidth="1"/>
    <col min="15894" max="15894" width="7.109375" style="959" customWidth="1"/>
    <col min="15895" max="16128" width="9.109375" style="959"/>
    <col min="16129" max="16129" width="10.33203125" style="959" customWidth="1"/>
    <col min="16130" max="16134" width="5.5546875" style="959" customWidth="1"/>
    <col min="16135" max="16135" width="6.109375" style="959" customWidth="1"/>
    <col min="16136" max="16136" width="5.6640625" style="959" customWidth="1"/>
    <col min="16137" max="16137" width="5.88671875" style="959" customWidth="1"/>
    <col min="16138" max="16138" width="7.88671875" style="959" customWidth="1"/>
    <col min="16139" max="16139" width="5.5546875" style="959" customWidth="1"/>
    <col min="16140" max="16140" width="5.6640625" style="959" customWidth="1"/>
    <col min="16141" max="16141" width="7.6640625" style="959" customWidth="1"/>
    <col min="16142" max="16143" width="5.5546875" style="959" customWidth="1"/>
    <col min="16144" max="16144" width="6" style="959" customWidth="1"/>
    <col min="16145" max="16145" width="5.5546875" style="959" customWidth="1"/>
    <col min="16146" max="16146" width="5.88671875" style="959" customWidth="1"/>
    <col min="16147" max="16147" width="7.44140625" style="959" customWidth="1"/>
    <col min="16148" max="16148" width="5.5546875" style="959" customWidth="1"/>
    <col min="16149" max="16149" width="5.88671875" style="959" customWidth="1"/>
    <col min="16150" max="16150" width="7.109375" style="959" customWidth="1"/>
    <col min="16151" max="16384" width="9.109375" style="959"/>
  </cols>
  <sheetData>
    <row r="1" spans="1:25" s="949" customFormat="1" ht="12.15" customHeight="1">
      <c r="A1" s="946" t="s">
        <v>276</v>
      </c>
      <c r="B1" s="947"/>
      <c r="C1" s="947"/>
      <c r="D1" s="947"/>
      <c r="E1" s="947"/>
      <c r="F1" s="947"/>
      <c r="G1" s="947"/>
      <c r="H1" s="947"/>
      <c r="I1" s="947"/>
      <c r="J1" s="947"/>
      <c r="K1" s="947"/>
      <c r="L1" s="947"/>
      <c r="M1" s="947"/>
      <c r="N1" s="947"/>
      <c r="O1" s="947"/>
      <c r="P1" s="947"/>
      <c r="Q1" s="1747" t="s">
        <v>344</v>
      </c>
      <c r="R1" s="1748"/>
      <c r="S1" s="1749" t="s">
        <v>1158</v>
      </c>
      <c r="T1" s="1750"/>
      <c r="U1" s="1750"/>
      <c r="V1" s="1751"/>
      <c r="W1" s="380" t="s">
        <v>9</v>
      </c>
      <c r="X1" s="948"/>
      <c r="Y1" s="948"/>
    </row>
    <row r="2" spans="1:25" s="949" customFormat="1" ht="12.15" customHeight="1">
      <c r="A2" s="946" t="s">
        <v>1112</v>
      </c>
      <c r="B2" s="1021" t="s">
        <v>1113</v>
      </c>
      <c r="C2" s="950"/>
      <c r="D2" s="950"/>
      <c r="E2" s="950"/>
      <c r="F2" s="950"/>
      <c r="G2" s="950"/>
      <c r="H2" s="950"/>
      <c r="I2" s="950"/>
      <c r="J2" s="950"/>
      <c r="K2" s="950"/>
      <c r="L2" s="950"/>
      <c r="M2" s="950"/>
      <c r="N2" s="950"/>
      <c r="O2" s="950"/>
      <c r="P2" s="950"/>
      <c r="Q2" s="1747" t="s">
        <v>1114</v>
      </c>
      <c r="R2" s="1748"/>
      <c r="S2" s="1747" t="s">
        <v>1115</v>
      </c>
      <c r="T2" s="1752"/>
      <c r="U2" s="1752"/>
      <c r="V2" s="1753"/>
      <c r="W2" s="948"/>
      <c r="X2" s="948"/>
      <c r="Y2" s="948"/>
    </row>
    <row r="3" spans="1:25" s="949" customFormat="1" ht="21.75" customHeight="1">
      <c r="A3" s="951"/>
      <c r="B3" s="951"/>
      <c r="C3" s="951"/>
      <c r="D3" s="951"/>
      <c r="E3" s="951"/>
      <c r="F3" s="951"/>
      <c r="G3" s="951"/>
      <c r="H3" s="1022" t="s">
        <v>1160</v>
      </c>
      <c r="K3" s="952"/>
      <c r="L3" s="953"/>
      <c r="M3" s="953"/>
      <c r="N3" s="951"/>
      <c r="O3" s="951"/>
      <c r="P3" s="951"/>
      <c r="Q3" s="951"/>
      <c r="R3" s="951"/>
      <c r="S3" s="951"/>
      <c r="T3" s="951"/>
      <c r="U3" s="954" t="s">
        <v>1116</v>
      </c>
      <c r="V3" s="955" t="s">
        <v>1117</v>
      </c>
      <c r="W3" s="948"/>
      <c r="X3" s="948"/>
      <c r="Y3" s="948"/>
    </row>
    <row r="4" spans="1:25" s="949" customFormat="1" ht="12.15" customHeight="1">
      <c r="A4" s="951"/>
      <c r="B4" s="951"/>
      <c r="C4" s="951"/>
      <c r="D4" s="951"/>
      <c r="E4" s="951"/>
      <c r="F4" s="951"/>
      <c r="G4" s="951"/>
      <c r="H4" s="951"/>
      <c r="I4" s="1754" t="s">
        <v>1157</v>
      </c>
      <c r="J4" s="1754"/>
      <c r="K4" s="1754"/>
      <c r="L4" s="1754"/>
      <c r="M4" s="1754"/>
      <c r="N4" s="951"/>
      <c r="O4" s="951"/>
      <c r="P4" s="951"/>
      <c r="Q4" s="951"/>
      <c r="R4" s="951"/>
      <c r="S4" s="951"/>
      <c r="T4" s="951"/>
      <c r="U4" s="951"/>
      <c r="V4" s="951"/>
      <c r="W4" s="948"/>
      <c r="X4" s="948"/>
      <c r="Y4" s="948"/>
    </row>
    <row r="5" spans="1:25" ht="12.15" customHeight="1">
      <c r="A5" s="956"/>
      <c r="B5" s="956"/>
      <c r="C5" s="956"/>
      <c r="D5" s="956"/>
      <c r="E5" s="956"/>
      <c r="F5" s="956"/>
      <c r="G5" s="956"/>
      <c r="H5" s="956"/>
      <c r="I5" s="956"/>
      <c r="J5" s="956"/>
      <c r="K5" s="956"/>
      <c r="L5" s="956"/>
      <c r="M5" s="956"/>
      <c r="N5" s="956"/>
      <c r="O5" s="956"/>
      <c r="P5" s="956"/>
      <c r="Q5" s="956"/>
      <c r="R5" s="956"/>
      <c r="S5" s="956"/>
      <c r="T5" s="956"/>
      <c r="U5" s="956"/>
      <c r="V5" s="957"/>
      <c r="W5" s="958"/>
      <c r="X5" s="958"/>
      <c r="Y5" s="958"/>
    </row>
    <row r="6" spans="1:25" ht="12.15" customHeight="1">
      <c r="A6" s="960"/>
      <c r="B6" s="961" t="s">
        <v>1118</v>
      </c>
      <c r="C6" s="962" t="s">
        <v>262</v>
      </c>
      <c r="D6" s="963" t="s">
        <v>1118</v>
      </c>
      <c r="E6" s="1755" t="s">
        <v>1119</v>
      </c>
      <c r="F6" s="1756"/>
      <c r="G6" s="1756"/>
      <c r="H6" s="1756"/>
      <c r="I6" s="1756"/>
      <c r="J6" s="1756"/>
      <c r="K6" s="1756"/>
      <c r="L6" s="1756"/>
      <c r="M6" s="1757"/>
      <c r="N6" s="1755" t="s">
        <v>1120</v>
      </c>
      <c r="O6" s="1756"/>
      <c r="P6" s="1756"/>
      <c r="Q6" s="1756"/>
      <c r="R6" s="1756"/>
      <c r="S6" s="1756"/>
      <c r="T6" s="1756"/>
      <c r="U6" s="1756"/>
      <c r="V6" s="1757"/>
      <c r="W6" s="958"/>
      <c r="X6" s="958"/>
      <c r="Y6" s="958"/>
    </row>
    <row r="7" spans="1:25" ht="12.15" customHeight="1">
      <c r="A7" s="960" t="s">
        <v>1121</v>
      </c>
      <c r="B7" s="1760" t="s">
        <v>1122</v>
      </c>
      <c r="C7" s="1765" t="s">
        <v>1123</v>
      </c>
      <c r="D7" s="1745" t="s">
        <v>1124</v>
      </c>
      <c r="E7" s="961" t="s">
        <v>1118</v>
      </c>
      <c r="F7" s="962" t="s">
        <v>909</v>
      </c>
      <c r="G7" s="963"/>
      <c r="H7" s="1760" t="s">
        <v>1125</v>
      </c>
      <c r="I7" s="1762" t="s">
        <v>1126</v>
      </c>
      <c r="J7" s="1757"/>
      <c r="K7" s="1745" t="s">
        <v>1127</v>
      </c>
      <c r="L7" s="1758" t="s">
        <v>1128</v>
      </c>
      <c r="M7" s="1759"/>
      <c r="N7" s="961" t="s">
        <v>1118</v>
      </c>
      <c r="O7" s="962" t="s">
        <v>909</v>
      </c>
      <c r="P7" s="963"/>
      <c r="Q7" s="1760" t="s">
        <v>1125</v>
      </c>
      <c r="R7" s="1762" t="s">
        <v>1126</v>
      </c>
      <c r="S7" s="1757"/>
      <c r="T7" s="1760" t="s">
        <v>1125</v>
      </c>
      <c r="U7" s="1764" t="s">
        <v>1128</v>
      </c>
      <c r="V7" s="1759"/>
      <c r="W7" s="958"/>
      <c r="X7" s="958"/>
      <c r="Y7" s="958"/>
    </row>
    <row r="8" spans="1:25" ht="12.15" customHeight="1">
      <c r="A8" s="964"/>
      <c r="B8" s="1761"/>
      <c r="C8" s="1766"/>
      <c r="D8" s="1746"/>
      <c r="E8" s="965" t="s">
        <v>1127</v>
      </c>
      <c r="F8" s="965" t="s">
        <v>1129</v>
      </c>
      <c r="G8" s="965" t="s">
        <v>1130</v>
      </c>
      <c r="H8" s="1761"/>
      <c r="I8" s="966" t="s">
        <v>1129</v>
      </c>
      <c r="J8" s="967" t="s">
        <v>1130</v>
      </c>
      <c r="K8" s="1746"/>
      <c r="L8" s="968" t="s">
        <v>1129</v>
      </c>
      <c r="M8" s="968" t="s">
        <v>1130</v>
      </c>
      <c r="N8" s="965" t="s">
        <v>1127</v>
      </c>
      <c r="O8" s="965" t="s">
        <v>1129</v>
      </c>
      <c r="P8" s="965" t="s">
        <v>1130</v>
      </c>
      <c r="Q8" s="1761"/>
      <c r="R8" s="969" t="s">
        <v>1129</v>
      </c>
      <c r="S8" s="967" t="s">
        <v>1130</v>
      </c>
      <c r="T8" s="1763"/>
      <c r="U8" s="967" t="s">
        <v>1129</v>
      </c>
      <c r="V8" s="970" t="s">
        <v>1130</v>
      </c>
      <c r="W8" s="958"/>
      <c r="X8" s="958"/>
      <c r="Y8" s="958"/>
    </row>
    <row r="9" spans="1:25" ht="12.15" customHeight="1">
      <c r="A9" s="960" t="s">
        <v>1159</v>
      </c>
      <c r="B9" s="971">
        <f>SUM(C9:D9)</f>
        <v>0</v>
      </c>
      <c r="C9" s="971">
        <f>H9+Q9</f>
        <v>0</v>
      </c>
      <c r="D9" s="971">
        <f>K9+T9</f>
        <v>0</v>
      </c>
      <c r="E9" s="971">
        <f>SUM(F9:G9)</f>
        <v>0</v>
      </c>
      <c r="F9" s="971">
        <f>I9+L9</f>
        <v>0</v>
      </c>
      <c r="G9" s="971">
        <f>J9+M9</f>
        <v>0</v>
      </c>
      <c r="H9" s="971">
        <f>SUM(I9:J9)</f>
        <v>0</v>
      </c>
      <c r="I9" s="971">
        <v>0</v>
      </c>
      <c r="J9" s="971">
        <v>0</v>
      </c>
      <c r="K9" s="971">
        <f>SUM(L9:M9)</f>
        <v>0</v>
      </c>
      <c r="L9" s="971">
        <v>0</v>
      </c>
      <c r="M9" s="971">
        <v>0</v>
      </c>
      <c r="N9" s="971">
        <f>SUM(O9:P9)</f>
        <v>0</v>
      </c>
      <c r="O9" s="971">
        <f>R9+U9</f>
        <v>0</v>
      </c>
      <c r="P9" s="971">
        <f>S9+V9</f>
        <v>0</v>
      </c>
      <c r="Q9" s="971">
        <f>SUM(R9:S9)</f>
        <v>0</v>
      </c>
      <c r="R9" s="971">
        <v>0</v>
      </c>
      <c r="S9" s="971">
        <v>0</v>
      </c>
      <c r="T9" s="971">
        <f>SUM(U9:V9)</f>
        <v>0</v>
      </c>
      <c r="U9" s="971">
        <v>0</v>
      </c>
      <c r="V9" s="971">
        <v>0</v>
      </c>
      <c r="W9" s="958"/>
      <c r="X9" s="958"/>
      <c r="Y9" s="958"/>
    </row>
    <row r="10" spans="1:25" ht="12.15" customHeight="1">
      <c r="A10" s="987"/>
      <c r="B10" s="971"/>
      <c r="C10" s="971"/>
      <c r="D10" s="971"/>
      <c r="E10" s="971"/>
      <c r="F10" s="971"/>
      <c r="G10" s="971"/>
      <c r="H10" s="971"/>
      <c r="I10" s="971"/>
      <c r="J10" s="971"/>
      <c r="K10" s="971"/>
      <c r="L10" s="971"/>
      <c r="M10" s="971"/>
      <c r="N10" s="971"/>
      <c r="O10" s="971"/>
      <c r="P10" s="971"/>
      <c r="Q10" s="971"/>
      <c r="R10" s="971"/>
      <c r="S10" s="971"/>
      <c r="T10" s="971"/>
      <c r="U10" s="971"/>
      <c r="V10" s="971"/>
      <c r="W10" s="958"/>
      <c r="X10" s="958"/>
      <c r="Y10" s="958"/>
    </row>
    <row r="11" spans="1:25" ht="12.15" customHeight="1">
      <c r="A11" s="987"/>
      <c r="B11" s="971"/>
      <c r="C11" s="971"/>
      <c r="D11" s="971"/>
      <c r="E11" s="971"/>
      <c r="F11" s="971"/>
      <c r="G11" s="971"/>
      <c r="H11" s="971"/>
      <c r="I11" s="971"/>
      <c r="J11" s="971"/>
      <c r="K11" s="971"/>
      <c r="L11" s="971"/>
      <c r="M11" s="971"/>
      <c r="N11" s="971"/>
      <c r="O11" s="971"/>
      <c r="P11" s="971"/>
      <c r="Q11" s="971"/>
      <c r="R11" s="971"/>
      <c r="S11" s="971"/>
      <c r="T11" s="971"/>
      <c r="U11" s="971"/>
      <c r="V11" s="971"/>
      <c r="W11" s="958"/>
      <c r="X11" s="958"/>
      <c r="Y11" s="958"/>
    </row>
    <row r="12" spans="1:25" ht="12.15" customHeight="1">
      <c r="A12" s="987"/>
      <c r="B12" s="971"/>
      <c r="C12" s="971"/>
      <c r="D12" s="971"/>
      <c r="E12" s="971"/>
      <c r="F12" s="971"/>
      <c r="G12" s="971"/>
      <c r="H12" s="971"/>
      <c r="I12" s="971"/>
      <c r="J12" s="971"/>
      <c r="K12" s="971"/>
      <c r="L12" s="971"/>
      <c r="M12" s="971"/>
      <c r="N12" s="971"/>
      <c r="O12" s="971"/>
      <c r="P12" s="971"/>
      <c r="Q12" s="971"/>
      <c r="R12" s="971"/>
      <c r="S12" s="971"/>
      <c r="T12" s="971"/>
      <c r="U12" s="971"/>
      <c r="V12" s="971"/>
      <c r="W12" s="958"/>
      <c r="X12" s="958"/>
      <c r="Y12" s="958"/>
    </row>
    <row r="13" spans="1:25" ht="12.15" customHeight="1">
      <c r="A13" s="987"/>
      <c r="B13" s="971"/>
      <c r="C13" s="971"/>
      <c r="D13" s="971"/>
      <c r="E13" s="971"/>
      <c r="F13" s="971"/>
      <c r="G13" s="971"/>
      <c r="H13" s="971"/>
      <c r="I13" s="971"/>
      <c r="J13" s="971"/>
      <c r="K13" s="971"/>
      <c r="L13" s="971"/>
      <c r="M13" s="971"/>
      <c r="N13" s="971"/>
      <c r="O13" s="971"/>
      <c r="P13" s="971"/>
      <c r="Q13" s="971"/>
      <c r="R13" s="971"/>
      <c r="S13" s="971"/>
      <c r="T13" s="971"/>
      <c r="U13" s="971"/>
      <c r="V13" s="971"/>
      <c r="W13" s="958"/>
      <c r="X13" s="958"/>
      <c r="Y13" s="958"/>
    </row>
    <row r="14" spans="1:25" ht="12.15" customHeight="1">
      <c r="A14" s="987"/>
      <c r="B14" s="971"/>
      <c r="C14" s="971"/>
      <c r="D14" s="971"/>
      <c r="E14" s="971"/>
      <c r="F14" s="971"/>
      <c r="G14" s="971"/>
      <c r="H14" s="971"/>
      <c r="I14" s="971"/>
      <c r="J14" s="971"/>
      <c r="K14" s="971"/>
      <c r="L14" s="971"/>
      <c r="M14" s="971"/>
      <c r="N14" s="971"/>
      <c r="O14" s="971"/>
      <c r="P14" s="971"/>
      <c r="Q14" s="971"/>
      <c r="R14" s="971"/>
      <c r="S14" s="971"/>
      <c r="T14" s="971"/>
      <c r="U14" s="971"/>
      <c r="V14" s="971"/>
      <c r="W14" s="958"/>
      <c r="X14" s="958"/>
      <c r="Y14" s="958"/>
    </row>
    <row r="15" spans="1:25" ht="12.15" customHeight="1">
      <c r="A15" s="987"/>
      <c r="B15" s="971"/>
      <c r="C15" s="971"/>
      <c r="D15" s="971"/>
      <c r="E15" s="971"/>
      <c r="F15" s="971"/>
      <c r="G15" s="971"/>
      <c r="H15" s="971"/>
      <c r="I15" s="971"/>
      <c r="J15" s="971"/>
      <c r="K15" s="971"/>
      <c r="L15" s="971"/>
      <c r="M15" s="971"/>
      <c r="N15" s="971"/>
      <c r="O15" s="971"/>
      <c r="P15" s="971"/>
      <c r="Q15" s="971"/>
      <c r="R15" s="971"/>
      <c r="S15" s="971"/>
      <c r="T15" s="971"/>
      <c r="U15" s="971"/>
      <c r="V15" s="971"/>
      <c r="W15" s="958"/>
      <c r="X15" s="958"/>
      <c r="Y15" s="958"/>
    </row>
    <row r="16" spans="1:25" ht="12.15" customHeight="1">
      <c r="A16" s="987"/>
      <c r="B16" s="971"/>
      <c r="C16" s="971"/>
      <c r="D16" s="971"/>
      <c r="E16" s="971"/>
      <c r="F16" s="971"/>
      <c r="G16" s="971"/>
      <c r="H16" s="971"/>
      <c r="I16" s="971"/>
      <c r="J16" s="971"/>
      <c r="K16" s="971"/>
      <c r="L16" s="971"/>
      <c r="M16" s="971"/>
      <c r="N16" s="971"/>
      <c r="O16" s="971"/>
      <c r="P16" s="971"/>
      <c r="Q16" s="971"/>
      <c r="R16" s="971"/>
      <c r="S16" s="971"/>
      <c r="T16" s="971"/>
      <c r="U16" s="971"/>
      <c r="V16" s="971"/>
      <c r="W16" s="958"/>
      <c r="X16" s="958"/>
      <c r="Y16" s="958"/>
    </row>
    <row r="17" spans="1:25" ht="12.15" customHeight="1">
      <c r="A17" s="987"/>
      <c r="B17" s="971"/>
      <c r="C17" s="971"/>
      <c r="D17" s="971"/>
      <c r="E17" s="971"/>
      <c r="F17" s="971"/>
      <c r="G17" s="971"/>
      <c r="H17" s="971"/>
      <c r="I17" s="971"/>
      <c r="J17" s="971"/>
      <c r="K17" s="971"/>
      <c r="L17" s="971"/>
      <c r="M17" s="971"/>
      <c r="N17" s="971"/>
      <c r="O17" s="971"/>
      <c r="P17" s="971"/>
      <c r="Q17" s="971"/>
      <c r="R17" s="971"/>
      <c r="S17" s="971"/>
      <c r="T17" s="971"/>
      <c r="U17" s="971"/>
      <c r="V17" s="971"/>
      <c r="W17" s="958"/>
      <c r="X17" s="958"/>
      <c r="Y17" s="958"/>
    </row>
    <row r="18" spans="1:25" ht="12.15" customHeight="1">
      <c r="A18" s="987"/>
      <c r="B18" s="971"/>
      <c r="C18" s="971"/>
      <c r="D18" s="971"/>
      <c r="E18" s="971"/>
      <c r="F18" s="971"/>
      <c r="G18" s="971"/>
      <c r="H18" s="971"/>
      <c r="I18" s="971"/>
      <c r="J18" s="971"/>
      <c r="K18" s="971"/>
      <c r="L18" s="971"/>
      <c r="M18" s="971"/>
      <c r="N18" s="971"/>
      <c r="O18" s="971"/>
      <c r="P18" s="971"/>
      <c r="Q18" s="971"/>
      <c r="R18" s="971"/>
      <c r="S18" s="971"/>
      <c r="T18" s="971"/>
      <c r="U18" s="971"/>
      <c r="V18" s="971"/>
      <c r="W18" s="958"/>
      <c r="X18" s="958"/>
      <c r="Y18" s="958"/>
    </row>
    <row r="19" spans="1:25" ht="12.15" customHeight="1">
      <c r="A19" s="987"/>
      <c r="B19" s="971"/>
      <c r="C19" s="971"/>
      <c r="D19" s="971"/>
      <c r="E19" s="971"/>
      <c r="F19" s="971"/>
      <c r="G19" s="971"/>
      <c r="H19" s="971"/>
      <c r="I19" s="971"/>
      <c r="J19" s="971"/>
      <c r="K19" s="971"/>
      <c r="L19" s="971"/>
      <c r="M19" s="971"/>
      <c r="N19" s="971"/>
      <c r="O19" s="971"/>
      <c r="P19" s="971"/>
      <c r="Q19" s="971"/>
      <c r="R19" s="971"/>
      <c r="S19" s="971"/>
      <c r="T19" s="971"/>
      <c r="U19" s="971"/>
      <c r="V19" s="971"/>
      <c r="W19" s="958"/>
      <c r="X19" s="958"/>
      <c r="Y19" s="958"/>
    </row>
    <row r="20" spans="1:25" ht="12.15" customHeight="1">
      <c r="A20" s="987"/>
      <c r="B20" s="971"/>
      <c r="C20" s="971"/>
      <c r="D20" s="971"/>
      <c r="E20" s="971"/>
      <c r="F20" s="971"/>
      <c r="G20" s="971"/>
      <c r="H20" s="971"/>
      <c r="I20" s="971"/>
      <c r="J20" s="971"/>
      <c r="K20" s="971"/>
      <c r="L20" s="971"/>
      <c r="M20" s="971"/>
      <c r="N20" s="971"/>
      <c r="O20" s="971"/>
      <c r="P20" s="971"/>
      <c r="Q20" s="971"/>
      <c r="R20" s="971"/>
      <c r="S20" s="971"/>
      <c r="T20" s="971"/>
      <c r="U20" s="971"/>
      <c r="V20" s="971"/>
      <c r="W20" s="958"/>
      <c r="X20" s="958"/>
      <c r="Y20" s="958"/>
    </row>
    <row r="21" spans="1:25" ht="12.15" customHeight="1">
      <c r="A21" s="987"/>
      <c r="B21" s="971"/>
      <c r="C21" s="971"/>
      <c r="D21" s="971"/>
      <c r="E21" s="971"/>
      <c r="F21" s="971"/>
      <c r="G21" s="971"/>
      <c r="H21" s="971"/>
      <c r="I21" s="971"/>
      <c r="J21" s="971"/>
      <c r="K21" s="971"/>
      <c r="L21" s="971"/>
      <c r="M21" s="971"/>
      <c r="N21" s="971"/>
      <c r="O21" s="971"/>
      <c r="P21" s="971"/>
      <c r="Q21" s="971"/>
      <c r="R21" s="971"/>
      <c r="S21" s="971"/>
      <c r="T21" s="971"/>
      <c r="U21" s="971"/>
      <c r="V21" s="971"/>
      <c r="W21" s="958"/>
      <c r="X21" s="958"/>
      <c r="Y21" s="958"/>
    </row>
    <row r="22" spans="1:25" ht="12.15" customHeight="1">
      <c r="A22" s="987"/>
      <c r="B22" s="971"/>
      <c r="C22" s="971"/>
      <c r="D22" s="971"/>
      <c r="E22" s="971"/>
      <c r="F22" s="971"/>
      <c r="G22" s="971"/>
      <c r="H22" s="971"/>
      <c r="I22" s="971"/>
      <c r="J22" s="971"/>
      <c r="K22" s="971"/>
      <c r="L22" s="971"/>
      <c r="M22" s="971"/>
      <c r="N22" s="971"/>
      <c r="O22" s="971"/>
      <c r="P22" s="971"/>
      <c r="Q22" s="971"/>
      <c r="R22" s="971"/>
      <c r="S22" s="971"/>
      <c r="T22" s="971"/>
      <c r="U22" s="971"/>
      <c r="V22" s="971"/>
      <c r="W22" s="958"/>
      <c r="X22" s="958"/>
      <c r="Y22" s="958"/>
    </row>
    <row r="23" spans="1:25" ht="12.15" customHeight="1">
      <c r="A23" s="987"/>
      <c r="B23" s="971"/>
      <c r="C23" s="971"/>
      <c r="D23" s="971"/>
      <c r="E23" s="971"/>
      <c r="F23" s="971"/>
      <c r="G23" s="971"/>
      <c r="H23" s="971"/>
      <c r="I23" s="971"/>
      <c r="J23" s="971"/>
      <c r="K23" s="971"/>
      <c r="L23" s="971"/>
      <c r="M23" s="971"/>
      <c r="N23" s="971"/>
      <c r="O23" s="971"/>
      <c r="P23" s="971"/>
      <c r="Q23" s="971"/>
      <c r="R23" s="971"/>
      <c r="S23" s="971"/>
      <c r="T23" s="971"/>
      <c r="U23" s="971"/>
      <c r="V23" s="971"/>
      <c r="W23" s="958"/>
      <c r="X23" s="958"/>
      <c r="Y23" s="958"/>
    </row>
    <row r="24" spans="1:25" ht="12.15" customHeight="1">
      <c r="A24" s="987"/>
      <c r="B24" s="971"/>
      <c r="C24" s="971"/>
      <c r="D24" s="971"/>
      <c r="E24" s="971"/>
      <c r="F24" s="971"/>
      <c r="G24" s="971"/>
      <c r="H24" s="971"/>
      <c r="I24" s="971"/>
      <c r="J24" s="971"/>
      <c r="K24" s="971"/>
      <c r="L24" s="971"/>
      <c r="M24" s="971"/>
      <c r="N24" s="971"/>
      <c r="O24" s="971"/>
      <c r="P24" s="971"/>
      <c r="Q24" s="971"/>
      <c r="R24" s="971"/>
      <c r="S24" s="971"/>
      <c r="T24" s="971"/>
      <c r="U24" s="971"/>
      <c r="V24" s="971"/>
      <c r="W24" s="958"/>
      <c r="X24" s="958"/>
      <c r="Y24" s="958"/>
    </row>
    <row r="25" spans="1:25" ht="12.15" customHeight="1">
      <c r="A25" s="987"/>
      <c r="B25" s="971"/>
      <c r="C25" s="971"/>
      <c r="D25" s="971"/>
      <c r="E25" s="971"/>
      <c r="F25" s="971"/>
      <c r="G25" s="971"/>
      <c r="H25" s="971"/>
      <c r="I25" s="971"/>
      <c r="J25" s="971"/>
      <c r="K25" s="971"/>
      <c r="L25" s="971"/>
      <c r="M25" s="971"/>
      <c r="N25" s="971"/>
      <c r="O25" s="971"/>
      <c r="P25" s="971"/>
      <c r="Q25" s="971"/>
      <c r="R25" s="971"/>
      <c r="S25" s="971"/>
      <c r="T25" s="971"/>
      <c r="U25" s="971"/>
      <c r="V25" s="971"/>
      <c r="W25" s="958"/>
      <c r="X25" s="958"/>
      <c r="Y25" s="958"/>
    </row>
    <row r="26" spans="1:25" ht="12.15" customHeight="1">
      <c r="A26" s="987"/>
      <c r="B26" s="971"/>
      <c r="C26" s="971"/>
      <c r="D26" s="971"/>
      <c r="E26" s="971"/>
      <c r="F26" s="971"/>
      <c r="G26" s="971"/>
      <c r="H26" s="971"/>
      <c r="I26" s="971"/>
      <c r="J26" s="971"/>
      <c r="K26" s="971"/>
      <c r="L26" s="971"/>
      <c r="M26" s="971"/>
      <c r="N26" s="971"/>
      <c r="O26" s="971"/>
      <c r="P26" s="971"/>
      <c r="Q26" s="971"/>
      <c r="R26" s="971"/>
      <c r="S26" s="971"/>
      <c r="T26" s="971"/>
      <c r="U26" s="971"/>
      <c r="V26" s="971"/>
      <c r="W26" s="958"/>
      <c r="X26" s="958"/>
      <c r="Y26" s="958"/>
    </row>
    <row r="27" spans="1:25" ht="12.15" customHeight="1">
      <c r="A27" s="987"/>
      <c r="B27" s="971"/>
      <c r="C27" s="971"/>
      <c r="D27" s="971"/>
      <c r="E27" s="971"/>
      <c r="F27" s="971"/>
      <c r="G27" s="971"/>
      <c r="H27" s="971"/>
      <c r="I27" s="971"/>
      <c r="J27" s="971"/>
      <c r="K27" s="971"/>
      <c r="L27" s="971"/>
      <c r="M27" s="971"/>
      <c r="N27" s="971"/>
      <c r="O27" s="971"/>
      <c r="P27" s="971"/>
      <c r="Q27" s="971"/>
      <c r="R27" s="971"/>
      <c r="S27" s="971"/>
      <c r="T27" s="971"/>
      <c r="U27" s="971"/>
      <c r="V27" s="971"/>
      <c r="W27" s="958"/>
      <c r="X27" s="958"/>
      <c r="Y27" s="958"/>
    </row>
    <row r="28" spans="1:25" ht="12.15" customHeight="1">
      <c r="A28" s="987"/>
      <c r="B28" s="971"/>
      <c r="C28" s="971"/>
      <c r="D28" s="971"/>
      <c r="E28" s="971"/>
      <c r="F28" s="971"/>
      <c r="G28" s="971"/>
      <c r="H28" s="971"/>
      <c r="I28" s="971"/>
      <c r="J28" s="971"/>
      <c r="K28" s="971"/>
      <c r="L28" s="971"/>
      <c r="M28" s="971"/>
      <c r="N28" s="971"/>
      <c r="O28" s="971"/>
      <c r="P28" s="971"/>
      <c r="Q28" s="971"/>
      <c r="R28" s="971"/>
      <c r="S28" s="971"/>
      <c r="T28" s="971"/>
      <c r="U28" s="971"/>
      <c r="V28" s="971"/>
      <c r="W28" s="958"/>
      <c r="X28" s="958"/>
      <c r="Y28" s="958"/>
    </row>
    <row r="29" spans="1:25" ht="12.15" customHeight="1">
      <c r="A29" s="987"/>
      <c r="B29" s="971"/>
      <c r="C29" s="971"/>
      <c r="D29" s="971"/>
      <c r="E29" s="971"/>
      <c r="F29" s="971"/>
      <c r="G29" s="971"/>
      <c r="H29" s="971"/>
      <c r="I29" s="971"/>
      <c r="J29" s="971"/>
      <c r="K29" s="971"/>
      <c r="L29" s="971"/>
      <c r="M29" s="971"/>
      <c r="N29" s="971"/>
      <c r="O29" s="971"/>
      <c r="P29" s="971"/>
      <c r="Q29" s="971"/>
      <c r="R29" s="971"/>
      <c r="S29" s="971"/>
      <c r="T29" s="971"/>
      <c r="U29" s="971"/>
      <c r="V29" s="971"/>
      <c r="W29" s="958"/>
      <c r="X29" s="958"/>
      <c r="Y29" s="958"/>
    </row>
    <row r="30" spans="1:25" ht="12.15" customHeight="1">
      <c r="A30" s="987"/>
      <c r="B30" s="971"/>
      <c r="C30" s="971"/>
      <c r="D30" s="971"/>
      <c r="E30" s="971"/>
      <c r="F30" s="971"/>
      <c r="G30" s="971"/>
      <c r="H30" s="971"/>
      <c r="I30" s="971"/>
      <c r="J30" s="971"/>
      <c r="K30" s="971"/>
      <c r="L30" s="971"/>
      <c r="M30" s="971"/>
      <c r="N30" s="971"/>
      <c r="O30" s="971"/>
      <c r="P30" s="971"/>
      <c r="Q30" s="971"/>
      <c r="R30" s="971"/>
      <c r="S30" s="971"/>
      <c r="T30" s="971"/>
      <c r="U30" s="971"/>
      <c r="V30" s="971"/>
      <c r="W30" s="958"/>
      <c r="X30" s="958"/>
      <c r="Y30" s="958"/>
    </row>
    <row r="31" spans="1:25" ht="12.15" customHeight="1">
      <c r="A31" s="987"/>
      <c r="B31" s="971"/>
      <c r="C31" s="971"/>
      <c r="D31" s="971"/>
      <c r="E31" s="971"/>
      <c r="F31" s="971"/>
      <c r="G31" s="971"/>
      <c r="H31" s="971"/>
      <c r="I31" s="971"/>
      <c r="J31" s="971"/>
      <c r="K31" s="971"/>
      <c r="L31" s="971"/>
      <c r="M31" s="971"/>
      <c r="N31" s="971"/>
      <c r="O31" s="971"/>
      <c r="P31" s="971"/>
      <c r="Q31" s="971"/>
      <c r="R31" s="971"/>
      <c r="S31" s="971"/>
      <c r="T31" s="971"/>
      <c r="U31" s="971"/>
      <c r="V31" s="971"/>
      <c r="W31" s="958"/>
      <c r="X31" s="958"/>
      <c r="Y31" s="958"/>
    </row>
    <row r="32" spans="1:25" ht="12.15" customHeight="1">
      <c r="A32" s="987"/>
      <c r="B32" s="971"/>
      <c r="C32" s="971"/>
      <c r="D32" s="971"/>
      <c r="E32" s="971"/>
      <c r="F32" s="971"/>
      <c r="G32" s="971"/>
      <c r="H32" s="971"/>
      <c r="I32" s="971"/>
      <c r="J32" s="971"/>
      <c r="K32" s="971"/>
      <c r="L32" s="971"/>
      <c r="M32" s="971"/>
      <c r="N32" s="971"/>
      <c r="O32" s="971"/>
      <c r="P32" s="971"/>
      <c r="Q32" s="971"/>
      <c r="R32" s="971"/>
      <c r="S32" s="971"/>
      <c r="T32" s="971"/>
      <c r="U32" s="971"/>
      <c r="V32" s="971"/>
      <c r="W32" s="958"/>
      <c r="X32" s="958"/>
      <c r="Y32" s="958"/>
    </row>
    <row r="33" spans="1:25" ht="12.15" customHeight="1">
      <c r="A33" s="964"/>
      <c r="B33" s="971"/>
      <c r="C33" s="971"/>
      <c r="D33" s="971"/>
      <c r="E33" s="971"/>
      <c r="F33" s="971"/>
      <c r="G33" s="971"/>
      <c r="H33" s="971"/>
      <c r="I33" s="971"/>
      <c r="J33" s="971"/>
      <c r="K33" s="971"/>
      <c r="L33" s="971"/>
      <c r="M33" s="971"/>
      <c r="N33" s="971"/>
      <c r="O33" s="971"/>
      <c r="P33" s="971"/>
      <c r="Q33" s="971"/>
      <c r="R33" s="971"/>
      <c r="S33" s="971"/>
      <c r="T33" s="971"/>
      <c r="U33" s="971"/>
      <c r="V33" s="971"/>
      <c r="W33" s="958"/>
      <c r="X33" s="958"/>
      <c r="Y33" s="958"/>
    </row>
    <row r="34" spans="1:25" ht="12.15" customHeight="1">
      <c r="A34" s="957"/>
      <c r="B34" s="972"/>
      <c r="C34" s="972"/>
      <c r="D34" s="972"/>
      <c r="E34" s="972"/>
      <c r="F34" s="972"/>
      <c r="G34" s="972"/>
      <c r="H34" s="972"/>
      <c r="I34" s="972"/>
      <c r="J34" s="972"/>
      <c r="K34" s="972"/>
      <c r="L34" s="972"/>
      <c r="M34" s="972"/>
      <c r="N34" s="972"/>
      <c r="O34" s="972"/>
      <c r="P34" s="972"/>
      <c r="Q34" s="972"/>
      <c r="R34" s="972"/>
      <c r="S34" s="972"/>
      <c r="T34" s="972"/>
      <c r="U34" s="972"/>
      <c r="V34" s="972"/>
      <c r="W34" s="958"/>
      <c r="X34" s="958"/>
      <c r="Y34" s="958"/>
    </row>
    <row r="35" spans="1:25" ht="12.15" customHeight="1">
      <c r="A35" s="957"/>
      <c r="B35" s="957"/>
      <c r="C35" s="957"/>
      <c r="D35" s="957"/>
      <c r="E35" s="957"/>
      <c r="F35" s="957"/>
      <c r="G35" s="957"/>
      <c r="H35" s="957"/>
      <c r="I35" s="957"/>
      <c r="J35" s="957"/>
      <c r="K35" s="957"/>
      <c r="L35" s="957"/>
      <c r="M35" s="957"/>
      <c r="N35" s="957"/>
      <c r="O35" s="957"/>
      <c r="P35" s="957"/>
      <c r="Q35" s="957"/>
      <c r="R35" s="957"/>
      <c r="S35" s="957"/>
      <c r="T35" s="957"/>
      <c r="U35" s="957"/>
      <c r="V35" s="957"/>
      <c r="W35" s="958"/>
      <c r="X35" s="958"/>
      <c r="Y35" s="958"/>
    </row>
    <row r="36" spans="1:25" ht="12.15" customHeight="1">
      <c r="A36" s="957"/>
      <c r="B36" s="957"/>
      <c r="C36" s="957"/>
      <c r="D36" s="957"/>
      <c r="E36" s="957"/>
      <c r="F36" s="957"/>
      <c r="G36" s="957"/>
      <c r="H36" s="957"/>
      <c r="I36" s="957"/>
      <c r="J36" s="957"/>
      <c r="K36" s="957"/>
      <c r="L36" s="957"/>
      <c r="M36" s="957"/>
      <c r="N36" s="957"/>
      <c r="O36" s="957"/>
      <c r="P36" s="957"/>
      <c r="Q36" s="957"/>
      <c r="R36" s="957"/>
      <c r="S36" s="957"/>
      <c r="T36" s="957"/>
      <c r="U36" s="957"/>
      <c r="V36" s="957"/>
      <c r="W36" s="958"/>
      <c r="X36" s="958"/>
      <c r="Y36" s="958"/>
    </row>
    <row r="37" spans="1:25" ht="12.15" customHeight="1">
      <c r="A37" s="958"/>
      <c r="B37" s="958"/>
      <c r="C37" s="958"/>
      <c r="D37" s="958"/>
      <c r="E37" s="958"/>
      <c r="F37" s="958"/>
      <c r="G37" s="958"/>
      <c r="H37" s="958"/>
      <c r="I37" s="958"/>
      <c r="J37" s="958"/>
      <c r="K37" s="958"/>
      <c r="L37" s="958"/>
      <c r="M37" s="958"/>
      <c r="N37" s="958"/>
      <c r="O37" s="958"/>
      <c r="P37" s="958"/>
      <c r="Q37" s="958"/>
      <c r="R37" s="958"/>
      <c r="S37" s="958"/>
      <c r="T37" s="958"/>
      <c r="U37" s="958"/>
      <c r="V37" s="958"/>
      <c r="W37" s="958"/>
      <c r="X37" s="958"/>
      <c r="Y37" s="958"/>
    </row>
    <row r="38" spans="1:25" ht="12.15" customHeight="1">
      <c r="A38" s="958"/>
      <c r="B38" s="958"/>
      <c r="C38" s="958"/>
      <c r="D38" s="958"/>
      <c r="E38" s="958"/>
      <c r="F38" s="958"/>
      <c r="G38" s="958"/>
      <c r="H38" s="958"/>
      <c r="I38" s="958"/>
      <c r="J38" s="958"/>
      <c r="K38" s="958"/>
      <c r="L38" s="958"/>
      <c r="M38" s="958"/>
      <c r="N38" s="958"/>
      <c r="O38" s="958"/>
      <c r="P38" s="958"/>
      <c r="Q38" s="958"/>
      <c r="R38" s="958"/>
      <c r="S38" s="958"/>
      <c r="T38" s="958"/>
      <c r="U38" s="958"/>
      <c r="V38" s="958"/>
      <c r="W38" s="958"/>
      <c r="X38" s="958"/>
      <c r="Y38" s="958"/>
    </row>
    <row r="39" spans="1:25" ht="12.15" customHeight="1">
      <c r="A39" s="958"/>
      <c r="B39" s="958"/>
      <c r="C39" s="958"/>
      <c r="D39" s="958"/>
      <c r="E39" s="958"/>
      <c r="F39" s="958"/>
      <c r="G39" s="958"/>
      <c r="H39" s="958"/>
      <c r="I39" s="958"/>
      <c r="J39" s="958"/>
      <c r="K39" s="958"/>
      <c r="L39" s="958"/>
      <c r="M39" s="958"/>
      <c r="N39" s="958"/>
      <c r="O39" s="958"/>
      <c r="P39" s="958"/>
      <c r="Q39" s="958"/>
      <c r="R39" s="958"/>
      <c r="S39" s="958"/>
      <c r="T39" s="958"/>
      <c r="U39" s="958"/>
      <c r="V39" s="958"/>
      <c r="W39" s="958"/>
      <c r="X39" s="958"/>
      <c r="Y39" s="958"/>
    </row>
    <row r="40" spans="1:25" ht="12.15" customHeight="1">
      <c r="A40" s="958"/>
      <c r="B40" s="958"/>
      <c r="C40" s="958"/>
      <c r="D40" s="958"/>
      <c r="E40" s="958"/>
      <c r="F40" s="958"/>
      <c r="G40" s="958"/>
      <c r="H40" s="958"/>
      <c r="I40" s="958"/>
      <c r="J40" s="958"/>
      <c r="K40" s="958"/>
      <c r="L40" s="958"/>
      <c r="M40" s="958"/>
      <c r="N40" s="958"/>
      <c r="O40" s="958"/>
      <c r="P40" s="958"/>
      <c r="Q40" s="958"/>
      <c r="R40" s="958"/>
      <c r="S40" s="958"/>
      <c r="T40" s="958"/>
      <c r="U40" s="958"/>
      <c r="V40" s="958"/>
      <c r="W40" s="958"/>
      <c r="X40" s="958"/>
      <c r="Y40" s="958"/>
    </row>
    <row r="41" spans="1:25" ht="12.15" customHeight="1">
      <c r="A41" s="958"/>
      <c r="B41" s="958"/>
      <c r="C41" s="958"/>
      <c r="D41" s="958"/>
      <c r="E41" s="958"/>
      <c r="F41" s="958"/>
      <c r="G41" s="958"/>
      <c r="H41" s="958"/>
      <c r="I41" s="958"/>
      <c r="J41" s="958"/>
      <c r="K41" s="958"/>
      <c r="L41" s="958"/>
      <c r="M41" s="958"/>
      <c r="N41" s="958"/>
      <c r="O41" s="958"/>
      <c r="P41" s="958"/>
      <c r="Q41" s="958"/>
      <c r="R41" s="958"/>
      <c r="S41" s="958"/>
      <c r="T41" s="958"/>
      <c r="U41" s="958"/>
      <c r="V41" s="958"/>
      <c r="W41" s="958"/>
      <c r="X41" s="958"/>
      <c r="Y41" s="958"/>
    </row>
  </sheetData>
  <mergeCells count="18">
    <mergeCell ref="B7:B8"/>
    <mergeCell ref="C7:C8"/>
    <mergeCell ref="D7:D8"/>
    <mergeCell ref="H7:H8"/>
    <mergeCell ref="I7:J7"/>
    <mergeCell ref="K7:K8"/>
    <mergeCell ref="Q1:R1"/>
    <mergeCell ref="S1:V1"/>
    <mergeCell ref="Q2:R2"/>
    <mergeCell ref="S2:V2"/>
    <mergeCell ref="I4:M4"/>
    <mergeCell ref="E6:M6"/>
    <mergeCell ref="N6:V6"/>
    <mergeCell ref="L7:M7"/>
    <mergeCell ref="Q7:Q8"/>
    <mergeCell ref="R7:S7"/>
    <mergeCell ref="T7:T8"/>
    <mergeCell ref="U7:V7"/>
  </mergeCells>
  <phoneticPr fontId="8" type="noConversion"/>
  <hyperlinks>
    <hyperlink ref="W1" location="預告統計資料發布時間表!F126" display="回發布時間表" xr:uid="{127EE60B-F185-4379-9049-65CAF4879E6D}"/>
  </hyperlinks>
  <pageMargins left="0.74803149606299213" right="0.74803149606299213" top="0.59055118110236227" bottom="0.59055118110236227" header="0.51181102362204722" footer="0.51181102362204722"/>
  <pageSetup paperSize="9" scale="97" orientation="landscape" horizontalDpi="300" verticalDpi="300" r:id="rId1"/>
  <headerFooter alignWithMargins="0"/>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ABEEB0-3148-428D-B62C-2FA01E90E1BE}">
  <sheetPr>
    <pageSetUpPr fitToPage="1"/>
  </sheetPr>
  <dimension ref="A1:Y41"/>
  <sheetViews>
    <sheetView view="pageBreakPreview" zoomScaleNormal="100" zoomScaleSheetLayoutView="100" workbookViewId="0">
      <selection activeCell="W1" sqref="W1"/>
    </sheetView>
  </sheetViews>
  <sheetFormatPr defaultColWidth="9.109375" defaultRowHeight="12.15" customHeight="1"/>
  <cols>
    <col min="1" max="1" width="10.6640625" style="959" customWidth="1"/>
    <col min="2" max="3" width="5.5546875" style="959" customWidth="1"/>
    <col min="4" max="4" width="6.33203125" style="959" customWidth="1"/>
    <col min="5" max="6" width="5.5546875" style="959" customWidth="1"/>
    <col min="7" max="7" width="5.88671875" style="959" customWidth="1"/>
    <col min="8" max="8" width="7.33203125" style="959" customWidth="1"/>
    <col min="9" max="9" width="6.109375" style="959" customWidth="1"/>
    <col min="10" max="10" width="5.5546875" style="959" customWidth="1"/>
    <col min="11" max="11" width="5.88671875" style="959" customWidth="1"/>
    <col min="12" max="12" width="7.44140625" style="959" bestFit="1" customWidth="1"/>
    <col min="13" max="13" width="6.109375" style="959" customWidth="1"/>
    <col min="14" max="14" width="5.5546875" style="959" customWidth="1"/>
    <col min="15" max="15" width="8.5546875" style="959" bestFit="1" customWidth="1"/>
    <col min="16" max="16" width="7.44140625" style="959" bestFit="1" customWidth="1"/>
    <col min="17" max="17" width="5.5546875" style="959" customWidth="1"/>
    <col min="18" max="19" width="7.44140625" style="959" bestFit="1" customWidth="1"/>
    <col min="20" max="20" width="5.5546875" style="959" customWidth="1"/>
    <col min="21" max="21" width="7.44140625" style="959" bestFit="1" customWidth="1"/>
    <col min="22" max="22" width="8.109375" style="959" customWidth="1"/>
    <col min="23" max="256" width="9.109375" style="959"/>
    <col min="257" max="257" width="10.6640625" style="959" customWidth="1"/>
    <col min="258" max="259" width="5.5546875" style="959" customWidth="1"/>
    <col min="260" max="260" width="6.33203125" style="959" customWidth="1"/>
    <col min="261" max="262" width="5.5546875" style="959" customWidth="1"/>
    <col min="263" max="263" width="5.88671875" style="959" customWidth="1"/>
    <col min="264" max="264" width="7.33203125" style="959" customWidth="1"/>
    <col min="265" max="265" width="6.109375" style="959" customWidth="1"/>
    <col min="266" max="266" width="5.5546875" style="959" customWidth="1"/>
    <col min="267" max="267" width="5.88671875" style="959" customWidth="1"/>
    <col min="268" max="268" width="7.44140625" style="959" bestFit="1" customWidth="1"/>
    <col min="269" max="269" width="6.109375" style="959" customWidth="1"/>
    <col min="270" max="270" width="5.5546875" style="959" customWidth="1"/>
    <col min="271" max="271" width="8.5546875" style="959" bestFit="1" customWidth="1"/>
    <col min="272" max="272" width="7.44140625" style="959" bestFit="1" customWidth="1"/>
    <col min="273" max="273" width="5.5546875" style="959" customWidth="1"/>
    <col min="274" max="275" width="7.44140625" style="959" bestFit="1" customWidth="1"/>
    <col min="276" max="276" width="5.5546875" style="959" customWidth="1"/>
    <col min="277" max="277" width="7.44140625" style="959" bestFit="1" customWidth="1"/>
    <col min="278" max="278" width="8.109375" style="959" customWidth="1"/>
    <col min="279" max="512" width="9.109375" style="959"/>
    <col min="513" max="513" width="10.6640625" style="959" customWidth="1"/>
    <col min="514" max="515" width="5.5546875" style="959" customWidth="1"/>
    <col min="516" max="516" width="6.33203125" style="959" customWidth="1"/>
    <col min="517" max="518" width="5.5546875" style="959" customWidth="1"/>
    <col min="519" max="519" width="5.88671875" style="959" customWidth="1"/>
    <col min="520" max="520" width="7.33203125" style="959" customWidth="1"/>
    <col min="521" max="521" width="6.109375" style="959" customWidth="1"/>
    <col min="522" max="522" width="5.5546875" style="959" customWidth="1"/>
    <col min="523" max="523" width="5.88671875" style="959" customWidth="1"/>
    <col min="524" max="524" width="7.44140625" style="959" bestFit="1" customWidth="1"/>
    <col min="525" max="525" width="6.109375" style="959" customWidth="1"/>
    <col min="526" max="526" width="5.5546875" style="959" customWidth="1"/>
    <col min="527" max="527" width="8.5546875" style="959" bestFit="1" customWidth="1"/>
    <col min="528" max="528" width="7.44140625" style="959" bestFit="1" customWidth="1"/>
    <col min="529" max="529" width="5.5546875" style="959" customWidth="1"/>
    <col min="530" max="531" width="7.44140625" style="959" bestFit="1" customWidth="1"/>
    <col min="532" max="532" width="5.5546875" style="959" customWidth="1"/>
    <col min="533" max="533" width="7.44140625" style="959" bestFit="1" customWidth="1"/>
    <col min="534" max="534" width="8.109375" style="959" customWidth="1"/>
    <col min="535" max="768" width="9.109375" style="959"/>
    <col min="769" max="769" width="10.6640625" style="959" customWidth="1"/>
    <col min="770" max="771" width="5.5546875" style="959" customWidth="1"/>
    <col min="772" max="772" width="6.33203125" style="959" customWidth="1"/>
    <col min="773" max="774" width="5.5546875" style="959" customWidth="1"/>
    <col min="775" max="775" width="5.88671875" style="959" customWidth="1"/>
    <col min="776" max="776" width="7.33203125" style="959" customWidth="1"/>
    <col min="777" max="777" width="6.109375" style="959" customWidth="1"/>
    <col min="778" max="778" width="5.5546875" style="959" customWidth="1"/>
    <col min="779" max="779" width="5.88671875" style="959" customWidth="1"/>
    <col min="780" max="780" width="7.44140625" style="959" bestFit="1" customWidth="1"/>
    <col min="781" max="781" width="6.109375" style="959" customWidth="1"/>
    <col min="782" max="782" width="5.5546875" style="959" customWidth="1"/>
    <col min="783" max="783" width="8.5546875" style="959" bestFit="1" customWidth="1"/>
    <col min="784" max="784" width="7.44140625" style="959" bestFit="1" customWidth="1"/>
    <col min="785" max="785" width="5.5546875" style="959" customWidth="1"/>
    <col min="786" max="787" width="7.44140625" style="959" bestFit="1" customWidth="1"/>
    <col min="788" max="788" width="5.5546875" style="959" customWidth="1"/>
    <col min="789" max="789" width="7.44140625" style="959" bestFit="1" customWidth="1"/>
    <col min="790" max="790" width="8.109375" style="959" customWidth="1"/>
    <col min="791" max="1024" width="9.109375" style="959"/>
    <col min="1025" max="1025" width="10.6640625" style="959" customWidth="1"/>
    <col min="1026" max="1027" width="5.5546875" style="959" customWidth="1"/>
    <col min="1028" max="1028" width="6.33203125" style="959" customWidth="1"/>
    <col min="1029" max="1030" width="5.5546875" style="959" customWidth="1"/>
    <col min="1031" max="1031" width="5.88671875" style="959" customWidth="1"/>
    <col min="1032" max="1032" width="7.33203125" style="959" customWidth="1"/>
    <col min="1033" max="1033" width="6.109375" style="959" customWidth="1"/>
    <col min="1034" max="1034" width="5.5546875" style="959" customWidth="1"/>
    <col min="1035" max="1035" width="5.88671875" style="959" customWidth="1"/>
    <col min="1036" max="1036" width="7.44140625" style="959" bestFit="1" customWidth="1"/>
    <col min="1037" max="1037" width="6.109375" style="959" customWidth="1"/>
    <col min="1038" max="1038" width="5.5546875" style="959" customWidth="1"/>
    <col min="1039" max="1039" width="8.5546875" style="959" bestFit="1" customWidth="1"/>
    <col min="1040" max="1040" width="7.44140625" style="959" bestFit="1" customWidth="1"/>
    <col min="1041" max="1041" width="5.5546875" style="959" customWidth="1"/>
    <col min="1042" max="1043" width="7.44140625" style="959" bestFit="1" customWidth="1"/>
    <col min="1044" max="1044" width="5.5546875" style="959" customWidth="1"/>
    <col min="1045" max="1045" width="7.44140625" style="959" bestFit="1" customWidth="1"/>
    <col min="1046" max="1046" width="8.109375" style="959" customWidth="1"/>
    <col min="1047" max="1280" width="9.109375" style="959"/>
    <col min="1281" max="1281" width="10.6640625" style="959" customWidth="1"/>
    <col min="1282" max="1283" width="5.5546875" style="959" customWidth="1"/>
    <col min="1284" max="1284" width="6.33203125" style="959" customWidth="1"/>
    <col min="1285" max="1286" width="5.5546875" style="959" customWidth="1"/>
    <col min="1287" max="1287" width="5.88671875" style="959" customWidth="1"/>
    <col min="1288" max="1288" width="7.33203125" style="959" customWidth="1"/>
    <col min="1289" max="1289" width="6.109375" style="959" customWidth="1"/>
    <col min="1290" max="1290" width="5.5546875" style="959" customWidth="1"/>
    <col min="1291" max="1291" width="5.88671875" style="959" customWidth="1"/>
    <col min="1292" max="1292" width="7.44140625" style="959" bestFit="1" customWidth="1"/>
    <col min="1293" max="1293" width="6.109375" style="959" customWidth="1"/>
    <col min="1294" max="1294" width="5.5546875" style="959" customWidth="1"/>
    <col min="1295" max="1295" width="8.5546875" style="959" bestFit="1" customWidth="1"/>
    <col min="1296" max="1296" width="7.44140625" style="959" bestFit="1" customWidth="1"/>
    <col min="1297" max="1297" width="5.5546875" style="959" customWidth="1"/>
    <col min="1298" max="1299" width="7.44140625" style="959" bestFit="1" customWidth="1"/>
    <col min="1300" max="1300" width="5.5546875" style="959" customWidth="1"/>
    <col min="1301" max="1301" width="7.44140625" style="959" bestFit="1" customWidth="1"/>
    <col min="1302" max="1302" width="8.109375" style="959" customWidth="1"/>
    <col min="1303" max="1536" width="9.109375" style="959"/>
    <col min="1537" max="1537" width="10.6640625" style="959" customWidth="1"/>
    <col min="1538" max="1539" width="5.5546875" style="959" customWidth="1"/>
    <col min="1540" max="1540" width="6.33203125" style="959" customWidth="1"/>
    <col min="1541" max="1542" width="5.5546875" style="959" customWidth="1"/>
    <col min="1543" max="1543" width="5.88671875" style="959" customWidth="1"/>
    <col min="1544" max="1544" width="7.33203125" style="959" customWidth="1"/>
    <col min="1545" max="1545" width="6.109375" style="959" customWidth="1"/>
    <col min="1546" max="1546" width="5.5546875" style="959" customWidth="1"/>
    <col min="1547" max="1547" width="5.88671875" style="959" customWidth="1"/>
    <col min="1548" max="1548" width="7.44140625" style="959" bestFit="1" customWidth="1"/>
    <col min="1549" max="1549" width="6.109375" style="959" customWidth="1"/>
    <col min="1550" max="1550" width="5.5546875" style="959" customWidth="1"/>
    <col min="1551" max="1551" width="8.5546875" style="959" bestFit="1" customWidth="1"/>
    <col min="1552" max="1552" width="7.44140625" style="959" bestFit="1" customWidth="1"/>
    <col min="1553" max="1553" width="5.5546875" style="959" customWidth="1"/>
    <col min="1554" max="1555" width="7.44140625" style="959" bestFit="1" customWidth="1"/>
    <col min="1556" max="1556" width="5.5546875" style="959" customWidth="1"/>
    <col min="1557" max="1557" width="7.44140625" style="959" bestFit="1" customWidth="1"/>
    <col min="1558" max="1558" width="8.109375" style="959" customWidth="1"/>
    <col min="1559" max="1792" width="9.109375" style="959"/>
    <col min="1793" max="1793" width="10.6640625" style="959" customWidth="1"/>
    <col min="1794" max="1795" width="5.5546875" style="959" customWidth="1"/>
    <col min="1796" max="1796" width="6.33203125" style="959" customWidth="1"/>
    <col min="1797" max="1798" width="5.5546875" style="959" customWidth="1"/>
    <col min="1799" max="1799" width="5.88671875" style="959" customWidth="1"/>
    <col min="1800" max="1800" width="7.33203125" style="959" customWidth="1"/>
    <col min="1801" max="1801" width="6.109375" style="959" customWidth="1"/>
    <col min="1802" max="1802" width="5.5546875" style="959" customWidth="1"/>
    <col min="1803" max="1803" width="5.88671875" style="959" customWidth="1"/>
    <col min="1804" max="1804" width="7.44140625" style="959" bestFit="1" customWidth="1"/>
    <col min="1805" max="1805" width="6.109375" style="959" customWidth="1"/>
    <col min="1806" max="1806" width="5.5546875" style="959" customWidth="1"/>
    <col min="1807" max="1807" width="8.5546875" style="959" bestFit="1" customWidth="1"/>
    <col min="1808" max="1808" width="7.44140625" style="959" bestFit="1" customWidth="1"/>
    <col min="1809" max="1809" width="5.5546875" style="959" customWidth="1"/>
    <col min="1810" max="1811" width="7.44140625" style="959" bestFit="1" customWidth="1"/>
    <col min="1812" max="1812" width="5.5546875" style="959" customWidth="1"/>
    <col min="1813" max="1813" width="7.44140625" style="959" bestFit="1" customWidth="1"/>
    <col min="1814" max="1814" width="8.109375" style="959" customWidth="1"/>
    <col min="1815" max="2048" width="9.109375" style="959"/>
    <col min="2049" max="2049" width="10.6640625" style="959" customWidth="1"/>
    <col min="2050" max="2051" width="5.5546875" style="959" customWidth="1"/>
    <col min="2052" max="2052" width="6.33203125" style="959" customWidth="1"/>
    <col min="2053" max="2054" width="5.5546875" style="959" customWidth="1"/>
    <col min="2055" max="2055" width="5.88671875" style="959" customWidth="1"/>
    <col min="2056" max="2056" width="7.33203125" style="959" customWidth="1"/>
    <col min="2057" max="2057" width="6.109375" style="959" customWidth="1"/>
    <col min="2058" max="2058" width="5.5546875" style="959" customWidth="1"/>
    <col min="2059" max="2059" width="5.88671875" style="959" customWidth="1"/>
    <col min="2060" max="2060" width="7.44140625" style="959" bestFit="1" customWidth="1"/>
    <col min="2061" max="2061" width="6.109375" style="959" customWidth="1"/>
    <col min="2062" max="2062" width="5.5546875" style="959" customWidth="1"/>
    <col min="2063" max="2063" width="8.5546875" style="959" bestFit="1" customWidth="1"/>
    <col min="2064" max="2064" width="7.44140625" style="959" bestFit="1" customWidth="1"/>
    <col min="2065" max="2065" width="5.5546875" style="959" customWidth="1"/>
    <col min="2066" max="2067" width="7.44140625" style="959" bestFit="1" customWidth="1"/>
    <col min="2068" max="2068" width="5.5546875" style="959" customWidth="1"/>
    <col min="2069" max="2069" width="7.44140625" style="959" bestFit="1" customWidth="1"/>
    <col min="2070" max="2070" width="8.109375" style="959" customWidth="1"/>
    <col min="2071" max="2304" width="9.109375" style="959"/>
    <col min="2305" max="2305" width="10.6640625" style="959" customWidth="1"/>
    <col min="2306" max="2307" width="5.5546875" style="959" customWidth="1"/>
    <col min="2308" max="2308" width="6.33203125" style="959" customWidth="1"/>
    <col min="2309" max="2310" width="5.5546875" style="959" customWidth="1"/>
    <col min="2311" max="2311" width="5.88671875" style="959" customWidth="1"/>
    <col min="2312" max="2312" width="7.33203125" style="959" customWidth="1"/>
    <col min="2313" max="2313" width="6.109375" style="959" customWidth="1"/>
    <col min="2314" max="2314" width="5.5546875" style="959" customWidth="1"/>
    <col min="2315" max="2315" width="5.88671875" style="959" customWidth="1"/>
    <col min="2316" max="2316" width="7.44140625" style="959" bestFit="1" customWidth="1"/>
    <col min="2317" max="2317" width="6.109375" style="959" customWidth="1"/>
    <col min="2318" max="2318" width="5.5546875" style="959" customWidth="1"/>
    <col min="2319" max="2319" width="8.5546875" style="959" bestFit="1" customWidth="1"/>
    <col min="2320" max="2320" width="7.44140625" style="959" bestFit="1" customWidth="1"/>
    <col min="2321" max="2321" width="5.5546875" style="959" customWidth="1"/>
    <col min="2322" max="2323" width="7.44140625" style="959" bestFit="1" customWidth="1"/>
    <col min="2324" max="2324" width="5.5546875" style="959" customWidth="1"/>
    <col min="2325" max="2325" width="7.44140625" style="959" bestFit="1" customWidth="1"/>
    <col min="2326" max="2326" width="8.109375" style="959" customWidth="1"/>
    <col min="2327" max="2560" width="9.109375" style="959"/>
    <col min="2561" max="2561" width="10.6640625" style="959" customWidth="1"/>
    <col min="2562" max="2563" width="5.5546875" style="959" customWidth="1"/>
    <col min="2564" max="2564" width="6.33203125" style="959" customWidth="1"/>
    <col min="2565" max="2566" width="5.5546875" style="959" customWidth="1"/>
    <col min="2567" max="2567" width="5.88671875" style="959" customWidth="1"/>
    <col min="2568" max="2568" width="7.33203125" style="959" customWidth="1"/>
    <col min="2569" max="2569" width="6.109375" style="959" customWidth="1"/>
    <col min="2570" max="2570" width="5.5546875" style="959" customWidth="1"/>
    <col min="2571" max="2571" width="5.88671875" style="959" customWidth="1"/>
    <col min="2572" max="2572" width="7.44140625" style="959" bestFit="1" customWidth="1"/>
    <col min="2573" max="2573" width="6.109375" style="959" customWidth="1"/>
    <col min="2574" max="2574" width="5.5546875" style="959" customWidth="1"/>
    <col min="2575" max="2575" width="8.5546875" style="959" bestFit="1" customWidth="1"/>
    <col min="2576" max="2576" width="7.44140625" style="959" bestFit="1" customWidth="1"/>
    <col min="2577" max="2577" width="5.5546875" style="959" customWidth="1"/>
    <col min="2578" max="2579" width="7.44140625" style="959" bestFit="1" customWidth="1"/>
    <col min="2580" max="2580" width="5.5546875" style="959" customWidth="1"/>
    <col min="2581" max="2581" width="7.44140625" style="959" bestFit="1" customWidth="1"/>
    <col min="2582" max="2582" width="8.109375" style="959" customWidth="1"/>
    <col min="2583" max="2816" width="9.109375" style="959"/>
    <col min="2817" max="2817" width="10.6640625" style="959" customWidth="1"/>
    <col min="2818" max="2819" width="5.5546875" style="959" customWidth="1"/>
    <col min="2820" max="2820" width="6.33203125" style="959" customWidth="1"/>
    <col min="2821" max="2822" width="5.5546875" style="959" customWidth="1"/>
    <col min="2823" max="2823" width="5.88671875" style="959" customWidth="1"/>
    <col min="2824" max="2824" width="7.33203125" style="959" customWidth="1"/>
    <col min="2825" max="2825" width="6.109375" style="959" customWidth="1"/>
    <col min="2826" max="2826" width="5.5546875" style="959" customWidth="1"/>
    <col min="2827" max="2827" width="5.88671875" style="959" customWidth="1"/>
    <col min="2828" max="2828" width="7.44140625" style="959" bestFit="1" customWidth="1"/>
    <col min="2829" max="2829" width="6.109375" style="959" customWidth="1"/>
    <col min="2830" max="2830" width="5.5546875" style="959" customWidth="1"/>
    <col min="2831" max="2831" width="8.5546875" style="959" bestFit="1" customWidth="1"/>
    <col min="2832" max="2832" width="7.44140625" style="959" bestFit="1" customWidth="1"/>
    <col min="2833" max="2833" width="5.5546875" style="959" customWidth="1"/>
    <col min="2834" max="2835" width="7.44140625" style="959" bestFit="1" customWidth="1"/>
    <col min="2836" max="2836" width="5.5546875" style="959" customWidth="1"/>
    <col min="2837" max="2837" width="7.44140625" style="959" bestFit="1" customWidth="1"/>
    <col min="2838" max="2838" width="8.109375" style="959" customWidth="1"/>
    <col min="2839" max="3072" width="9.109375" style="959"/>
    <col min="3073" max="3073" width="10.6640625" style="959" customWidth="1"/>
    <col min="3074" max="3075" width="5.5546875" style="959" customWidth="1"/>
    <col min="3076" max="3076" width="6.33203125" style="959" customWidth="1"/>
    <col min="3077" max="3078" width="5.5546875" style="959" customWidth="1"/>
    <col min="3079" max="3079" width="5.88671875" style="959" customWidth="1"/>
    <col min="3080" max="3080" width="7.33203125" style="959" customWidth="1"/>
    <col min="3081" max="3081" width="6.109375" style="959" customWidth="1"/>
    <col min="3082" max="3082" width="5.5546875" style="959" customWidth="1"/>
    <col min="3083" max="3083" width="5.88671875" style="959" customWidth="1"/>
    <col min="3084" max="3084" width="7.44140625" style="959" bestFit="1" customWidth="1"/>
    <col min="3085" max="3085" width="6.109375" style="959" customWidth="1"/>
    <col min="3086" max="3086" width="5.5546875" style="959" customWidth="1"/>
    <col min="3087" max="3087" width="8.5546875" style="959" bestFit="1" customWidth="1"/>
    <col min="3088" max="3088" width="7.44140625" style="959" bestFit="1" customWidth="1"/>
    <col min="3089" max="3089" width="5.5546875" style="959" customWidth="1"/>
    <col min="3090" max="3091" width="7.44140625" style="959" bestFit="1" customWidth="1"/>
    <col min="3092" max="3092" width="5.5546875" style="959" customWidth="1"/>
    <col min="3093" max="3093" width="7.44140625" style="959" bestFit="1" customWidth="1"/>
    <col min="3094" max="3094" width="8.109375" style="959" customWidth="1"/>
    <col min="3095" max="3328" width="9.109375" style="959"/>
    <col min="3329" max="3329" width="10.6640625" style="959" customWidth="1"/>
    <col min="3330" max="3331" width="5.5546875" style="959" customWidth="1"/>
    <col min="3332" max="3332" width="6.33203125" style="959" customWidth="1"/>
    <col min="3333" max="3334" width="5.5546875" style="959" customWidth="1"/>
    <col min="3335" max="3335" width="5.88671875" style="959" customWidth="1"/>
    <col min="3336" max="3336" width="7.33203125" style="959" customWidth="1"/>
    <col min="3337" max="3337" width="6.109375" style="959" customWidth="1"/>
    <col min="3338" max="3338" width="5.5546875" style="959" customWidth="1"/>
    <col min="3339" max="3339" width="5.88671875" style="959" customWidth="1"/>
    <col min="3340" max="3340" width="7.44140625" style="959" bestFit="1" customWidth="1"/>
    <col min="3341" max="3341" width="6.109375" style="959" customWidth="1"/>
    <col min="3342" max="3342" width="5.5546875" style="959" customWidth="1"/>
    <col min="3343" max="3343" width="8.5546875" style="959" bestFit="1" customWidth="1"/>
    <col min="3344" max="3344" width="7.44140625" style="959" bestFit="1" customWidth="1"/>
    <col min="3345" max="3345" width="5.5546875" style="959" customWidth="1"/>
    <col min="3346" max="3347" width="7.44140625" style="959" bestFit="1" customWidth="1"/>
    <col min="3348" max="3348" width="5.5546875" style="959" customWidth="1"/>
    <col min="3349" max="3349" width="7.44140625" style="959" bestFit="1" customWidth="1"/>
    <col min="3350" max="3350" width="8.109375" style="959" customWidth="1"/>
    <col min="3351" max="3584" width="9.109375" style="959"/>
    <col min="3585" max="3585" width="10.6640625" style="959" customWidth="1"/>
    <col min="3586" max="3587" width="5.5546875" style="959" customWidth="1"/>
    <col min="3588" max="3588" width="6.33203125" style="959" customWidth="1"/>
    <col min="3589" max="3590" width="5.5546875" style="959" customWidth="1"/>
    <col min="3591" max="3591" width="5.88671875" style="959" customWidth="1"/>
    <col min="3592" max="3592" width="7.33203125" style="959" customWidth="1"/>
    <col min="3593" max="3593" width="6.109375" style="959" customWidth="1"/>
    <col min="3594" max="3594" width="5.5546875" style="959" customWidth="1"/>
    <col min="3595" max="3595" width="5.88671875" style="959" customWidth="1"/>
    <col min="3596" max="3596" width="7.44140625" style="959" bestFit="1" customWidth="1"/>
    <col min="3597" max="3597" width="6.109375" style="959" customWidth="1"/>
    <col min="3598" max="3598" width="5.5546875" style="959" customWidth="1"/>
    <col min="3599" max="3599" width="8.5546875" style="959" bestFit="1" customWidth="1"/>
    <col min="3600" max="3600" width="7.44140625" style="959" bestFit="1" customWidth="1"/>
    <col min="3601" max="3601" width="5.5546875" style="959" customWidth="1"/>
    <col min="3602" max="3603" width="7.44140625" style="959" bestFit="1" customWidth="1"/>
    <col min="3604" max="3604" width="5.5546875" style="959" customWidth="1"/>
    <col min="3605" max="3605" width="7.44140625" style="959" bestFit="1" customWidth="1"/>
    <col min="3606" max="3606" width="8.109375" style="959" customWidth="1"/>
    <col min="3607" max="3840" width="9.109375" style="959"/>
    <col min="3841" max="3841" width="10.6640625" style="959" customWidth="1"/>
    <col min="3842" max="3843" width="5.5546875" style="959" customWidth="1"/>
    <col min="3844" max="3844" width="6.33203125" style="959" customWidth="1"/>
    <col min="3845" max="3846" width="5.5546875" style="959" customWidth="1"/>
    <col min="3847" max="3847" width="5.88671875" style="959" customWidth="1"/>
    <col min="3848" max="3848" width="7.33203125" style="959" customWidth="1"/>
    <col min="3849" max="3849" width="6.109375" style="959" customWidth="1"/>
    <col min="3850" max="3850" width="5.5546875" style="959" customWidth="1"/>
    <col min="3851" max="3851" width="5.88671875" style="959" customWidth="1"/>
    <col min="3852" max="3852" width="7.44140625" style="959" bestFit="1" customWidth="1"/>
    <col min="3853" max="3853" width="6.109375" style="959" customWidth="1"/>
    <col min="3854" max="3854" width="5.5546875" style="959" customWidth="1"/>
    <col min="3855" max="3855" width="8.5546875" style="959" bestFit="1" customWidth="1"/>
    <col min="3856" max="3856" width="7.44140625" style="959" bestFit="1" customWidth="1"/>
    <col min="3857" max="3857" width="5.5546875" style="959" customWidth="1"/>
    <col min="3858" max="3859" width="7.44140625" style="959" bestFit="1" customWidth="1"/>
    <col min="3860" max="3860" width="5.5546875" style="959" customWidth="1"/>
    <col min="3861" max="3861" width="7.44140625" style="959" bestFit="1" customWidth="1"/>
    <col min="3862" max="3862" width="8.109375" style="959" customWidth="1"/>
    <col min="3863" max="4096" width="9.109375" style="959"/>
    <col min="4097" max="4097" width="10.6640625" style="959" customWidth="1"/>
    <col min="4098" max="4099" width="5.5546875" style="959" customWidth="1"/>
    <col min="4100" max="4100" width="6.33203125" style="959" customWidth="1"/>
    <col min="4101" max="4102" width="5.5546875" style="959" customWidth="1"/>
    <col min="4103" max="4103" width="5.88671875" style="959" customWidth="1"/>
    <col min="4104" max="4104" width="7.33203125" style="959" customWidth="1"/>
    <col min="4105" max="4105" width="6.109375" style="959" customWidth="1"/>
    <col min="4106" max="4106" width="5.5546875" style="959" customWidth="1"/>
    <col min="4107" max="4107" width="5.88671875" style="959" customWidth="1"/>
    <col min="4108" max="4108" width="7.44140625" style="959" bestFit="1" customWidth="1"/>
    <col min="4109" max="4109" width="6.109375" style="959" customWidth="1"/>
    <col min="4110" max="4110" width="5.5546875" style="959" customWidth="1"/>
    <col min="4111" max="4111" width="8.5546875" style="959" bestFit="1" customWidth="1"/>
    <col min="4112" max="4112" width="7.44140625" style="959" bestFit="1" customWidth="1"/>
    <col min="4113" max="4113" width="5.5546875" style="959" customWidth="1"/>
    <col min="4114" max="4115" width="7.44140625" style="959" bestFit="1" customWidth="1"/>
    <col min="4116" max="4116" width="5.5546875" style="959" customWidth="1"/>
    <col min="4117" max="4117" width="7.44140625" style="959" bestFit="1" customWidth="1"/>
    <col min="4118" max="4118" width="8.109375" style="959" customWidth="1"/>
    <col min="4119" max="4352" width="9.109375" style="959"/>
    <col min="4353" max="4353" width="10.6640625" style="959" customWidth="1"/>
    <col min="4354" max="4355" width="5.5546875" style="959" customWidth="1"/>
    <col min="4356" max="4356" width="6.33203125" style="959" customWidth="1"/>
    <col min="4357" max="4358" width="5.5546875" style="959" customWidth="1"/>
    <col min="4359" max="4359" width="5.88671875" style="959" customWidth="1"/>
    <col min="4360" max="4360" width="7.33203125" style="959" customWidth="1"/>
    <col min="4361" max="4361" width="6.109375" style="959" customWidth="1"/>
    <col min="4362" max="4362" width="5.5546875" style="959" customWidth="1"/>
    <col min="4363" max="4363" width="5.88671875" style="959" customWidth="1"/>
    <col min="4364" max="4364" width="7.44140625" style="959" bestFit="1" customWidth="1"/>
    <col min="4365" max="4365" width="6.109375" style="959" customWidth="1"/>
    <col min="4366" max="4366" width="5.5546875" style="959" customWidth="1"/>
    <col min="4367" max="4367" width="8.5546875" style="959" bestFit="1" customWidth="1"/>
    <col min="4368" max="4368" width="7.44140625" style="959" bestFit="1" customWidth="1"/>
    <col min="4369" max="4369" width="5.5546875" style="959" customWidth="1"/>
    <col min="4370" max="4371" width="7.44140625" style="959" bestFit="1" customWidth="1"/>
    <col min="4372" max="4372" width="5.5546875" style="959" customWidth="1"/>
    <col min="4373" max="4373" width="7.44140625" style="959" bestFit="1" customWidth="1"/>
    <col min="4374" max="4374" width="8.109375" style="959" customWidth="1"/>
    <col min="4375" max="4608" width="9.109375" style="959"/>
    <col min="4609" max="4609" width="10.6640625" style="959" customWidth="1"/>
    <col min="4610" max="4611" width="5.5546875" style="959" customWidth="1"/>
    <col min="4612" max="4612" width="6.33203125" style="959" customWidth="1"/>
    <col min="4613" max="4614" width="5.5546875" style="959" customWidth="1"/>
    <col min="4615" max="4615" width="5.88671875" style="959" customWidth="1"/>
    <col min="4616" max="4616" width="7.33203125" style="959" customWidth="1"/>
    <col min="4617" max="4617" width="6.109375" style="959" customWidth="1"/>
    <col min="4618" max="4618" width="5.5546875" style="959" customWidth="1"/>
    <col min="4619" max="4619" width="5.88671875" style="959" customWidth="1"/>
    <col min="4620" max="4620" width="7.44140625" style="959" bestFit="1" customWidth="1"/>
    <col min="4621" max="4621" width="6.109375" style="959" customWidth="1"/>
    <col min="4622" max="4622" width="5.5546875" style="959" customWidth="1"/>
    <col min="4623" max="4623" width="8.5546875" style="959" bestFit="1" customWidth="1"/>
    <col min="4624" max="4624" width="7.44140625" style="959" bestFit="1" customWidth="1"/>
    <col min="4625" max="4625" width="5.5546875" style="959" customWidth="1"/>
    <col min="4626" max="4627" width="7.44140625" style="959" bestFit="1" customWidth="1"/>
    <col min="4628" max="4628" width="5.5546875" style="959" customWidth="1"/>
    <col min="4629" max="4629" width="7.44140625" style="959" bestFit="1" customWidth="1"/>
    <col min="4630" max="4630" width="8.109375" style="959" customWidth="1"/>
    <col min="4631" max="4864" width="9.109375" style="959"/>
    <col min="4865" max="4865" width="10.6640625" style="959" customWidth="1"/>
    <col min="4866" max="4867" width="5.5546875" style="959" customWidth="1"/>
    <col min="4868" max="4868" width="6.33203125" style="959" customWidth="1"/>
    <col min="4869" max="4870" width="5.5546875" style="959" customWidth="1"/>
    <col min="4871" max="4871" width="5.88671875" style="959" customWidth="1"/>
    <col min="4872" max="4872" width="7.33203125" style="959" customWidth="1"/>
    <col min="4873" max="4873" width="6.109375" style="959" customWidth="1"/>
    <col min="4874" max="4874" width="5.5546875" style="959" customWidth="1"/>
    <col min="4875" max="4875" width="5.88671875" style="959" customWidth="1"/>
    <col min="4876" max="4876" width="7.44140625" style="959" bestFit="1" customWidth="1"/>
    <col min="4877" max="4877" width="6.109375" style="959" customWidth="1"/>
    <col min="4878" max="4878" width="5.5546875" style="959" customWidth="1"/>
    <col min="4879" max="4879" width="8.5546875" style="959" bestFit="1" customWidth="1"/>
    <col min="4880" max="4880" width="7.44140625" style="959" bestFit="1" customWidth="1"/>
    <col min="4881" max="4881" width="5.5546875" style="959" customWidth="1"/>
    <col min="4882" max="4883" width="7.44140625" style="959" bestFit="1" customWidth="1"/>
    <col min="4884" max="4884" width="5.5546875" style="959" customWidth="1"/>
    <col min="4885" max="4885" width="7.44140625" style="959" bestFit="1" customWidth="1"/>
    <col min="4886" max="4886" width="8.109375" style="959" customWidth="1"/>
    <col min="4887" max="5120" width="9.109375" style="959"/>
    <col min="5121" max="5121" width="10.6640625" style="959" customWidth="1"/>
    <col min="5122" max="5123" width="5.5546875" style="959" customWidth="1"/>
    <col min="5124" max="5124" width="6.33203125" style="959" customWidth="1"/>
    <col min="5125" max="5126" width="5.5546875" style="959" customWidth="1"/>
    <col min="5127" max="5127" width="5.88671875" style="959" customWidth="1"/>
    <col min="5128" max="5128" width="7.33203125" style="959" customWidth="1"/>
    <col min="5129" max="5129" width="6.109375" style="959" customWidth="1"/>
    <col min="5130" max="5130" width="5.5546875" style="959" customWidth="1"/>
    <col min="5131" max="5131" width="5.88671875" style="959" customWidth="1"/>
    <col min="5132" max="5132" width="7.44140625" style="959" bestFit="1" customWidth="1"/>
    <col min="5133" max="5133" width="6.109375" style="959" customWidth="1"/>
    <col min="5134" max="5134" width="5.5546875" style="959" customWidth="1"/>
    <col min="5135" max="5135" width="8.5546875" style="959" bestFit="1" customWidth="1"/>
    <col min="5136" max="5136" width="7.44140625" style="959" bestFit="1" customWidth="1"/>
    <col min="5137" max="5137" width="5.5546875" style="959" customWidth="1"/>
    <col min="5138" max="5139" width="7.44140625" style="959" bestFit="1" customWidth="1"/>
    <col min="5140" max="5140" width="5.5546875" style="959" customWidth="1"/>
    <col min="5141" max="5141" width="7.44140625" style="959" bestFit="1" customWidth="1"/>
    <col min="5142" max="5142" width="8.109375" style="959" customWidth="1"/>
    <col min="5143" max="5376" width="9.109375" style="959"/>
    <col min="5377" max="5377" width="10.6640625" style="959" customWidth="1"/>
    <col min="5378" max="5379" width="5.5546875" style="959" customWidth="1"/>
    <col min="5380" max="5380" width="6.33203125" style="959" customWidth="1"/>
    <col min="5381" max="5382" width="5.5546875" style="959" customWidth="1"/>
    <col min="5383" max="5383" width="5.88671875" style="959" customWidth="1"/>
    <col min="5384" max="5384" width="7.33203125" style="959" customWidth="1"/>
    <col min="5385" max="5385" width="6.109375" style="959" customWidth="1"/>
    <col min="5386" max="5386" width="5.5546875" style="959" customWidth="1"/>
    <col min="5387" max="5387" width="5.88671875" style="959" customWidth="1"/>
    <col min="5388" max="5388" width="7.44140625" style="959" bestFit="1" customWidth="1"/>
    <col min="5389" max="5389" width="6.109375" style="959" customWidth="1"/>
    <col min="5390" max="5390" width="5.5546875" style="959" customWidth="1"/>
    <col min="5391" max="5391" width="8.5546875" style="959" bestFit="1" customWidth="1"/>
    <col min="5392" max="5392" width="7.44140625" style="959" bestFit="1" customWidth="1"/>
    <col min="5393" max="5393" width="5.5546875" style="959" customWidth="1"/>
    <col min="5394" max="5395" width="7.44140625" style="959" bestFit="1" customWidth="1"/>
    <col min="5396" max="5396" width="5.5546875" style="959" customWidth="1"/>
    <col min="5397" max="5397" width="7.44140625" style="959" bestFit="1" customWidth="1"/>
    <col min="5398" max="5398" width="8.109375" style="959" customWidth="1"/>
    <col min="5399" max="5632" width="9.109375" style="959"/>
    <col min="5633" max="5633" width="10.6640625" style="959" customWidth="1"/>
    <col min="5634" max="5635" width="5.5546875" style="959" customWidth="1"/>
    <col min="5636" max="5636" width="6.33203125" style="959" customWidth="1"/>
    <col min="5637" max="5638" width="5.5546875" style="959" customWidth="1"/>
    <col min="5639" max="5639" width="5.88671875" style="959" customWidth="1"/>
    <col min="5640" max="5640" width="7.33203125" style="959" customWidth="1"/>
    <col min="5641" max="5641" width="6.109375" style="959" customWidth="1"/>
    <col min="5642" max="5642" width="5.5546875" style="959" customWidth="1"/>
    <col min="5643" max="5643" width="5.88671875" style="959" customWidth="1"/>
    <col min="5644" max="5644" width="7.44140625" style="959" bestFit="1" customWidth="1"/>
    <col min="5645" max="5645" width="6.109375" style="959" customWidth="1"/>
    <col min="5646" max="5646" width="5.5546875" style="959" customWidth="1"/>
    <col min="5647" max="5647" width="8.5546875" style="959" bestFit="1" customWidth="1"/>
    <col min="5648" max="5648" width="7.44140625" style="959" bestFit="1" customWidth="1"/>
    <col min="5649" max="5649" width="5.5546875" style="959" customWidth="1"/>
    <col min="5650" max="5651" width="7.44140625" style="959" bestFit="1" customWidth="1"/>
    <col min="5652" max="5652" width="5.5546875" style="959" customWidth="1"/>
    <col min="5653" max="5653" width="7.44140625" style="959" bestFit="1" customWidth="1"/>
    <col min="5654" max="5654" width="8.109375" style="959" customWidth="1"/>
    <col min="5655" max="5888" width="9.109375" style="959"/>
    <col min="5889" max="5889" width="10.6640625" style="959" customWidth="1"/>
    <col min="5890" max="5891" width="5.5546875" style="959" customWidth="1"/>
    <col min="5892" max="5892" width="6.33203125" style="959" customWidth="1"/>
    <col min="5893" max="5894" width="5.5546875" style="959" customWidth="1"/>
    <col min="5895" max="5895" width="5.88671875" style="959" customWidth="1"/>
    <col min="5896" max="5896" width="7.33203125" style="959" customWidth="1"/>
    <col min="5897" max="5897" width="6.109375" style="959" customWidth="1"/>
    <col min="5898" max="5898" width="5.5546875" style="959" customWidth="1"/>
    <col min="5899" max="5899" width="5.88671875" style="959" customWidth="1"/>
    <col min="5900" max="5900" width="7.44140625" style="959" bestFit="1" customWidth="1"/>
    <col min="5901" max="5901" width="6.109375" style="959" customWidth="1"/>
    <col min="5902" max="5902" width="5.5546875" style="959" customWidth="1"/>
    <col min="5903" max="5903" width="8.5546875" style="959" bestFit="1" customWidth="1"/>
    <col min="5904" max="5904" width="7.44140625" style="959" bestFit="1" customWidth="1"/>
    <col min="5905" max="5905" width="5.5546875" style="959" customWidth="1"/>
    <col min="5906" max="5907" width="7.44140625" style="959" bestFit="1" customWidth="1"/>
    <col min="5908" max="5908" width="5.5546875" style="959" customWidth="1"/>
    <col min="5909" max="5909" width="7.44140625" style="959" bestFit="1" customWidth="1"/>
    <col min="5910" max="5910" width="8.109375" style="959" customWidth="1"/>
    <col min="5911" max="6144" width="9.109375" style="959"/>
    <col min="6145" max="6145" width="10.6640625" style="959" customWidth="1"/>
    <col min="6146" max="6147" width="5.5546875" style="959" customWidth="1"/>
    <col min="6148" max="6148" width="6.33203125" style="959" customWidth="1"/>
    <col min="6149" max="6150" width="5.5546875" style="959" customWidth="1"/>
    <col min="6151" max="6151" width="5.88671875" style="959" customWidth="1"/>
    <col min="6152" max="6152" width="7.33203125" style="959" customWidth="1"/>
    <col min="6153" max="6153" width="6.109375" style="959" customWidth="1"/>
    <col min="6154" max="6154" width="5.5546875" style="959" customWidth="1"/>
    <col min="6155" max="6155" width="5.88671875" style="959" customWidth="1"/>
    <col min="6156" max="6156" width="7.44140625" style="959" bestFit="1" customWidth="1"/>
    <col min="6157" max="6157" width="6.109375" style="959" customWidth="1"/>
    <col min="6158" max="6158" width="5.5546875" style="959" customWidth="1"/>
    <col min="6159" max="6159" width="8.5546875" style="959" bestFit="1" customWidth="1"/>
    <col min="6160" max="6160" width="7.44140625" style="959" bestFit="1" customWidth="1"/>
    <col min="6161" max="6161" width="5.5546875" style="959" customWidth="1"/>
    <col min="6162" max="6163" width="7.44140625" style="959" bestFit="1" customWidth="1"/>
    <col min="6164" max="6164" width="5.5546875" style="959" customWidth="1"/>
    <col min="6165" max="6165" width="7.44140625" style="959" bestFit="1" customWidth="1"/>
    <col min="6166" max="6166" width="8.109375" style="959" customWidth="1"/>
    <col min="6167" max="6400" width="9.109375" style="959"/>
    <col min="6401" max="6401" width="10.6640625" style="959" customWidth="1"/>
    <col min="6402" max="6403" width="5.5546875" style="959" customWidth="1"/>
    <col min="6404" max="6404" width="6.33203125" style="959" customWidth="1"/>
    <col min="6405" max="6406" width="5.5546875" style="959" customWidth="1"/>
    <col min="6407" max="6407" width="5.88671875" style="959" customWidth="1"/>
    <col min="6408" max="6408" width="7.33203125" style="959" customWidth="1"/>
    <col min="6409" max="6409" width="6.109375" style="959" customWidth="1"/>
    <col min="6410" max="6410" width="5.5546875" style="959" customWidth="1"/>
    <col min="6411" max="6411" width="5.88671875" style="959" customWidth="1"/>
    <col min="6412" max="6412" width="7.44140625" style="959" bestFit="1" customWidth="1"/>
    <col min="6413" max="6413" width="6.109375" style="959" customWidth="1"/>
    <col min="6414" max="6414" width="5.5546875" style="959" customWidth="1"/>
    <col min="6415" max="6415" width="8.5546875" style="959" bestFit="1" customWidth="1"/>
    <col min="6416" max="6416" width="7.44140625" style="959" bestFit="1" customWidth="1"/>
    <col min="6417" max="6417" width="5.5546875" style="959" customWidth="1"/>
    <col min="6418" max="6419" width="7.44140625" style="959" bestFit="1" customWidth="1"/>
    <col min="6420" max="6420" width="5.5546875" style="959" customWidth="1"/>
    <col min="6421" max="6421" width="7.44140625" style="959" bestFit="1" customWidth="1"/>
    <col min="6422" max="6422" width="8.109375" style="959" customWidth="1"/>
    <col min="6423" max="6656" width="9.109375" style="959"/>
    <col min="6657" max="6657" width="10.6640625" style="959" customWidth="1"/>
    <col min="6658" max="6659" width="5.5546875" style="959" customWidth="1"/>
    <col min="6660" max="6660" width="6.33203125" style="959" customWidth="1"/>
    <col min="6661" max="6662" width="5.5546875" style="959" customWidth="1"/>
    <col min="6663" max="6663" width="5.88671875" style="959" customWidth="1"/>
    <col min="6664" max="6664" width="7.33203125" style="959" customWidth="1"/>
    <col min="6665" max="6665" width="6.109375" style="959" customWidth="1"/>
    <col min="6666" max="6666" width="5.5546875" style="959" customWidth="1"/>
    <col min="6667" max="6667" width="5.88671875" style="959" customWidth="1"/>
    <col min="6668" max="6668" width="7.44140625" style="959" bestFit="1" customWidth="1"/>
    <col min="6669" max="6669" width="6.109375" style="959" customWidth="1"/>
    <col min="6670" max="6670" width="5.5546875" style="959" customWidth="1"/>
    <col min="6671" max="6671" width="8.5546875" style="959" bestFit="1" customWidth="1"/>
    <col min="6672" max="6672" width="7.44140625" style="959" bestFit="1" customWidth="1"/>
    <col min="6673" max="6673" width="5.5546875" style="959" customWidth="1"/>
    <col min="6674" max="6675" width="7.44140625" style="959" bestFit="1" customWidth="1"/>
    <col min="6676" max="6676" width="5.5546875" style="959" customWidth="1"/>
    <col min="6677" max="6677" width="7.44140625" style="959" bestFit="1" customWidth="1"/>
    <col min="6678" max="6678" width="8.109375" style="959" customWidth="1"/>
    <col min="6679" max="6912" width="9.109375" style="959"/>
    <col min="6913" max="6913" width="10.6640625" style="959" customWidth="1"/>
    <col min="6914" max="6915" width="5.5546875" style="959" customWidth="1"/>
    <col min="6916" max="6916" width="6.33203125" style="959" customWidth="1"/>
    <col min="6917" max="6918" width="5.5546875" style="959" customWidth="1"/>
    <col min="6919" max="6919" width="5.88671875" style="959" customWidth="1"/>
    <col min="6920" max="6920" width="7.33203125" style="959" customWidth="1"/>
    <col min="6921" max="6921" width="6.109375" style="959" customWidth="1"/>
    <col min="6922" max="6922" width="5.5546875" style="959" customWidth="1"/>
    <col min="6923" max="6923" width="5.88671875" style="959" customWidth="1"/>
    <col min="6924" max="6924" width="7.44140625" style="959" bestFit="1" customWidth="1"/>
    <col min="6925" max="6925" width="6.109375" style="959" customWidth="1"/>
    <col min="6926" max="6926" width="5.5546875" style="959" customWidth="1"/>
    <col min="6927" max="6927" width="8.5546875" style="959" bestFit="1" customWidth="1"/>
    <col min="6928" max="6928" width="7.44140625" style="959" bestFit="1" customWidth="1"/>
    <col min="6929" max="6929" width="5.5546875" style="959" customWidth="1"/>
    <col min="6930" max="6931" width="7.44140625" style="959" bestFit="1" customWidth="1"/>
    <col min="6932" max="6932" width="5.5546875" style="959" customWidth="1"/>
    <col min="6933" max="6933" width="7.44140625" style="959" bestFit="1" customWidth="1"/>
    <col min="6934" max="6934" width="8.109375" style="959" customWidth="1"/>
    <col min="6935" max="7168" width="9.109375" style="959"/>
    <col min="7169" max="7169" width="10.6640625" style="959" customWidth="1"/>
    <col min="7170" max="7171" width="5.5546875" style="959" customWidth="1"/>
    <col min="7172" max="7172" width="6.33203125" style="959" customWidth="1"/>
    <col min="7173" max="7174" width="5.5546875" style="959" customWidth="1"/>
    <col min="7175" max="7175" width="5.88671875" style="959" customWidth="1"/>
    <col min="7176" max="7176" width="7.33203125" style="959" customWidth="1"/>
    <col min="7177" max="7177" width="6.109375" style="959" customWidth="1"/>
    <col min="7178" max="7178" width="5.5546875" style="959" customWidth="1"/>
    <col min="7179" max="7179" width="5.88671875" style="959" customWidth="1"/>
    <col min="7180" max="7180" width="7.44140625" style="959" bestFit="1" customWidth="1"/>
    <col min="7181" max="7181" width="6.109375" style="959" customWidth="1"/>
    <col min="7182" max="7182" width="5.5546875" style="959" customWidth="1"/>
    <col min="7183" max="7183" width="8.5546875" style="959" bestFit="1" customWidth="1"/>
    <col min="7184" max="7184" width="7.44140625" style="959" bestFit="1" customWidth="1"/>
    <col min="7185" max="7185" width="5.5546875" style="959" customWidth="1"/>
    <col min="7186" max="7187" width="7.44140625" style="959" bestFit="1" customWidth="1"/>
    <col min="7188" max="7188" width="5.5546875" style="959" customWidth="1"/>
    <col min="7189" max="7189" width="7.44140625" style="959" bestFit="1" customWidth="1"/>
    <col min="7190" max="7190" width="8.109375" style="959" customWidth="1"/>
    <col min="7191" max="7424" width="9.109375" style="959"/>
    <col min="7425" max="7425" width="10.6640625" style="959" customWidth="1"/>
    <col min="7426" max="7427" width="5.5546875" style="959" customWidth="1"/>
    <col min="7428" max="7428" width="6.33203125" style="959" customWidth="1"/>
    <col min="7429" max="7430" width="5.5546875" style="959" customWidth="1"/>
    <col min="7431" max="7431" width="5.88671875" style="959" customWidth="1"/>
    <col min="7432" max="7432" width="7.33203125" style="959" customWidth="1"/>
    <col min="7433" max="7433" width="6.109375" style="959" customWidth="1"/>
    <col min="7434" max="7434" width="5.5546875" style="959" customWidth="1"/>
    <col min="7435" max="7435" width="5.88671875" style="959" customWidth="1"/>
    <col min="7436" max="7436" width="7.44140625" style="959" bestFit="1" customWidth="1"/>
    <col min="7437" max="7437" width="6.109375" style="959" customWidth="1"/>
    <col min="7438" max="7438" width="5.5546875" style="959" customWidth="1"/>
    <col min="7439" max="7439" width="8.5546875" style="959" bestFit="1" customWidth="1"/>
    <col min="7440" max="7440" width="7.44140625" style="959" bestFit="1" customWidth="1"/>
    <col min="7441" max="7441" width="5.5546875" style="959" customWidth="1"/>
    <col min="7442" max="7443" width="7.44140625" style="959" bestFit="1" customWidth="1"/>
    <col min="7444" max="7444" width="5.5546875" style="959" customWidth="1"/>
    <col min="7445" max="7445" width="7.44140625" style="959" bestFit="1" customWidth="1"/>
    <col min="7446" max="7446" width="8.109375" style="959" customWidth="1"/>
    <col min="7447" max="7680" width="9.109375" style="959"/>
    <col min="7681" max="7681" width="10.6640625" style="959" customWidth="1"/>
    <col min="7682" max="7683" width="5.5546875" style="959" customWidth="1"/>
    <col min="7684" max="7684" width="6.33203125" style="959" customWidth="1"/>
    <col min="7685" max="7686" width="5.5546875" style="959" customWidth="1"/>
    <col min="7687" max="7687" width="5.88671875" style="959" customWidth="1"/>
    <col min="7688" max="7688" width="7.33203125" style="959" customWidth="1"/>
    <col min="7689" max="7689" width="6.109375" style="959" customWidth="1"/>
    <col min="7690" max="7690" width="5.5546875" style="959" customWidth="1"/>
    <col min="7691" max="7691" width="5.88671875" style="959" customWidth="1"/>
    <col min="7692" max="7692" width="7.44140625" style="959" bestFit="1" customWidth="1"/>
    <col min="7693" max="7693" width="6.109375" style="959" customWidth="1"/>
    <col min="7694" max="7694" width="5.5546875" style="959" customWidth="1"/>
    <col min="7695" max="7695" width="8.5546875" style="959" bestFit="1" customWidth="1"/>
    <col min="7696" max="7696" width="7.44140625" style="959" bestFit="1" customWidth="1"/>
    <col min="7697" max="7697" width="5.5546875" style="959" customWidth="1"/>
    <col min="7698" max="7699" width="7.44140625" style="959" bestFit="1" customWidth="1"/>
    <col min="7700" max="7700" width="5.5546875" style="959" customWidth="1"/>
    <col min="7701" max="7701" width="7.44140625" style="959" bestFit="1" customWidth="1"/>
    <col min="7702" max="7702" width="8.109375" style="959" customWidth="1"/>
    <col min="7703" max="7936" width="9.109375" style="959"/>
    <col min="7937" max="7937" width="10.6640625" style="959" customWidth="1"/>
    <col min="7938" max="7939" width="5.5546875" style="959" customWidth="1"/>
    <col min="7940" max="7940" width="6.33203125" style="959" customWidth="1"/>
    <col min="7941" max="7942" width="5.5546875" style="959" customWidth="1"/>
    <col min="7943" max="7943" width="5.88671875" style="959" customWidth="1"/>
    <col min="7944" max="7944" width="7.33203125" style="959" customWidth="1"/>
    <col min="7945" max="7945" width="6.109375" style="959" customWidth="1"/>
    <col min="7946" max="7946" width="5.5546875" style="959" customWidth="1"/>
    <col min="7947" max="7947" width="5.88671875" style="959" customWidth="1"/>
    <col min="7948" max="7948" width="7.44140625" style="959" bestFit="1" customWidth="1"/>
    <col min="7949" max="7949" width="6.109375" style="959" customWidth="1"/>
    <col min="7950" max="7950" width="5.5546875" style="959" customWidth="1"/>
    <col min="7951" max="7951" width="8.5546875" style="959" bestFit="1" customWidth="1"/>
    <col min="7952" max="7952" width="7.44140625" style="959" bestFit="1" customWidth="1"/>
    <col min="7953" max="7953" width="5.5546875" style="959" customWidth="1"/>
    <col min="7954" max="7955" width="7.44140625" style="959" bestFit="1" customWidth="1"/>
    <col min="7956" max="7956" width="5.5546875" style="959" customWidth="1"/>
    <col min="7957" max="7957" width="7.44140625" style="959" bestFit="1" customWidth="1"/>
    <col min="7958" max="7958" width="8.109375" style="959" customWidth="1"/>
    <col min="7959" max="8192" width="9.109375" style="959"/>
    <col min="8193" max="8193" width="10.6640625" style="959" customWidth="1"/>
    <col min="8194" max="8195" width="5.5546875" style="959" customWidth="1"/>
    <col min="8196" max="8196" width="6.33203125" style="959" customWidth="1"/>
    <col min="8197" max="8198" width="5.5546875" style="959" customWidth="1"/>
    <col min="8199" max="8199" width="5.88671875" style="959" customWidth="1"/>
    <col min="8200" max="8200" width="7.33203125" style="959" customWidth="1"/>
    <col min="8201" max="8201" width="6.109375" style="959" customWidth="1"/>
    <col min="8202" max="8202" width="5.5546875" style="959" customWidth="1"/>
    <col min="8203" max="8203" width="5.88671875" style="959" customWidth="1"/>
    <col min="8204" max="8204" width="7.44140625" style="959" bestFit="1" customWidth="1"/>
    <col min="8205" max="8205" width="6.109375" style="959" customWidth="1"/>
    <col min="8206" max="8206" width="5.5546875" style="959" customWidth="1"/>
    <col min="8207" max="8207" width="8.5546875" style="959" bestFit="1" customWidth="1"/>
    <col min="8208" max="8208" width="7.44140625" style="959" bestFit="1" customWidth="1"/>
    <col min="8209" max="8209" width="5.5546875" style="959" customWidth="1"/>
    <col min="8210" max="8211" width="7.44140625" style="959" bestFit="1" customWidth="1"/>
    <col min="8212" max="8212" width="5.5546875" style="959" customWidth="1"/>
    <col min="8213" max="8213" width="7.44140625" style="959" bestFit="1" customWidth="1"/>
    <col min="8214" max="8214" width="8.109375" style="959" customWidth="1"/>
    <col min="8215" max="8448" width="9.109375" style="959"/>
    <col min="8449" max="8449" width="10.6640625" style="959" customWidth="1"/>
    <col min="8450" max="8451" width="5.5546875" style="959" customWidth="1"/>
    <col min="8452" max="8452" width="6.33203125" style="959" customWidth="1"/>
    <col min="8453" max="8454" width="5.5546875" style="959" customWidth="1"/>
    <col min="8455" max="8455" width="5.88671875" style="959" customWidth="1"/>
    <col min="8456" max="8456" width="7.33203125" style="959" customWidth="1"/>
    <col min="8457" max="8457" width="6.109375" style="959" customWidth="1"/>
    <col min="8458" max="8458" width="5.5546875" style="959" customWidth="1"/>
    <col min="8459" max="8459" width="5.88671875" style="959" customWidth="1"/>
    <col min="8460" max="8460" width="7.44140625" style="959" bestFit="1" customWidth="1"/>
    <col min="8461" max="8461" width="6.109375" style="959" customWidth="1"/>
    <col min="8462" max="8462" width="5.5546875" style="959" customWidth="1"/>
    <col min="8463" max="8463" width="8.5546875" style="959" bestFit="1" customWidth="1"/>
    <col min="8464" max="8464" width="7.44140625" style="959" bestFit="1" customWidth="1"/>
    <col min="8465" max="8465" width="5.5546875" style="959" customWidth="1"/>
    <col min="8466" max="8467" width="7.44140625" style="959" bestFit="1" customWidth="1"/>
    <col min="8468" max="8468" width="5.5546875" style="959" customWidth="1"/>
    <col min="8469" max="8469" width="7.44140625" style="959" bestFit="1" customWidth="1"/>
    <col min="8470" max="8470" width="8.109375" style="959" customWidth="1"/>
    <col min="8471" max="8704" width="9.109375" style="959"/>
    <col min="8705" max="8705" width="10.6640625" style="959" customWidth="1"/>
    <col min="8706" max="8707" width="5.5546875" style="959" customWidth="1"/>
    <col min="8708" max="8708" width="6.33203125" style="959" customWidth="1"/>
    <col min="8709" max="8710" width="5.5546875" style="959" customWidth="1"/>
    <col min="8711" max="8711" width="5.88671875" style="959" customWidth="1"/>
    <col min="8712" max="8712" width="7.33203125" style="959" customWidth="1"/>
    <col min="8713" max="8713" width="6.109375" style="959" customWidth="1"/>
    <col min="8714" max="8714" width="5.5546875" style="959" customWidth="1"/>
    <col min="8715" max="8715" width="5.88671875" style="959" customWidth="1"/>
    <col min="8716" max="8716" width="7.44140625" style="959" bestFit="1" customWidth="1"/>
    <col min="8717" max="8717" width="6.109375" style="959" customWidth="1"/>
    <col min="8718" max="8718" width="5.5546875" style="959" customWidth="1"/>
    <col min="8719" max="8719" width="8.5546875" style="959" bestFit="1" customWidth="1"/>
    <col min="8720" max="8720" width="7.44140625" style="959" bestFit="1" customWidth="1"/>
    <col min="8721" max="8721" width="5.5546875" style="959" customWidth="1"/>
    <col min="8722" max="8723" width="7.44140625" style="959" bestFit="1" customWidth="1"/>
    <col min="8724" max="8724" width="5.5546875" style="959" customWidth="1"/>
    <col min="8725" max="8725" width="7.44140625" style="959" bestFit="1" customWidth="1"/>
    <col min="8726" max="8726" width="8.109375" style="959" customWidth="1"/>
    <col min="8727" max="8960" width="9.109375" style="959"/>
    <col min="8961" max="8961" width="10.6640625" style="959" customWidth="1"/>
    <col min="8962" max="8963" width="5.5546875" style="959" customWidth="1"/>
    <col min="8964" max="8964" width="6.33203125" style="959" customWidth="1"/>
    <col min="8965" max="8966" width="5.5546875" style="959" customWidth="1"/>
    <col min="8967" max="8967" width="5.88671875" style="959" customWidth="1"/>
    <col min="8968" max="8968" width="7.33203125" style="959" customWidth="1"/>
    <col min="8969" max="8969" width="6.109375" style="959" customWidth="1"/>
    <col min="8970" max="8970" width="5.5546875" style="959" customWidth="1"/>
    <col min="8971" max="8971" width="5.88671875" style="959" customWidth="1"/>
    <col min="8972" max="8972" width="7.44140625" style="959" bestFit="1" customWidth="1"/>
    <col min="8973" max="8973" width="6.109375" style="959" customWidth="1"/>
    <col min="8974" max="8974" width="5.5546875" style="959" customWidth="1"/>
    <col min="8975" max="8975" width="8.5546875" style="959" bestFit="1" customWidth="1"/>
    <col min="8976" max="8976" width="7.44140625" style="959" bestFit="1" customWidth="1"/>
    <col min="8977" max="8977" width="5.5546875" style="959" customWidth="1"/>
    <col min="8978" max="8979" width="7.44140625" style="959" bestFit="1" customWidth="1"/>
    <col min="8980" max="8980" width="5.5546875" style="959" customWidth="1"/>
    <col min="8981" max="8981" width="7.44140625" style="959" bestFit="1" customWidth="1"/>
    <col min="8982" max="8982" width="8.109375" style="959" customWidth="1"/>
    <col min="8983" max="9216" width="9.109375" style="959"/>
    <col min="9217" max="9217" width="10.6640625" style="959" customWidth="1"/>
    <col min="9218" max="9219" width="5.5546875" style="959" customWidth="1"/>
    <col min="9220" max="9220" width="6.33203125" style="959" customWidth="1"/>
    <col min="9221" max="9222" width="5.5546875" style="959" customWidth="1"/>
    <col min="9223" max="9223" width="5.88671875" style="959" customWidth="1"/>
    <col min="9224" max="9224" width="7.33203125" style="959" customWidth="1"/>
    <col min="9225" max="9225" width="6.109375" style="959" customWidth="1"/>
    <col min="9226" max="9226" width="5.5546875" style="959" customWidth="1"/>
    <col min="9227" max="9227" width="5.88671875" style="959" customWidth="1"/>
    <col min="9228" max="9228" width="7.44140625" style="959" bestFit="1" customWidth="1"/>
    <col min="9229" max="9229" width="6.109375" style="959" customWidth="1"/>
    <col min="9230" max="9230" width="5.5546875" style="959" customWidth="1"/>
    <col min="9231" max="9231" width="8.5546875" style="959" bestFit="1" customWidth="1"/>
    <col min="9232" max="9232" width="7.44140625" style="959" bestFit="1" customWidth="1"/>
    <col min="9233" max="9233" width="5.5546875" style="959" customWidth="1"/>
    <col min="9234" max="9235" width="7.44140625" style="959" bestFit="1" customWidth="1"/>
    <col min="9236" max="9236" width="5.5546875" style="959" customWidth="1"/>
    <col min="9237" max="9237" width="7.44140625" style="959" bestFit="1" customWidth="1"/>
    <col min="9238" max="9238" width="8.109375" style="959" customWidth="1"/>
    <col min="9239" max="9472" width="9.109375" style="959"/>
    <col min="9473" max="9473" width="10.6640625" style="959" customWidth="1"/>
    <col min="9474" max="9475" width="5.5546875" style="959" customWidth="1"/>
    <col min="9476" max="9476" width="6.33203125" style="959" customWidth="1"/>
    <col min="9477" max="9478" width="5.5546875" style="959" customWidth="1"/>
    <col min="9479" max="9479" width="5.88671875" style="959" customWidth="1"/>
    <col min="9480" max="9480" width="7.33203125" style="959" customWidth="1"/>
    <col min="9481" max="9481" width="6.109375" style="959" customWidth="1"/>
    <col min="9482" max="9482" width="5.5546875" style="959" customWidth="1"/>
    <col min="9483" max="9483" width="5.88671875" style="959" customWidth="1"/>
    <col min="9484" max="9484" width="7.44140625" style="959" bestFit="1" customWidth="1"/>
    <col min="9485" max="9485" width="6.109375" style="959" customWidth="1"/>
    <col min="9486" max="9486" width="5.5546875" style="959" customWidth="1"/>
    <col min="9487" max="9487" width="8.5546875" style="959" bestFit="1" customWidth="1"/>
    <col min="9488" max="9488" width="7.44140625" style="959" bestFit="1" customWidth="1"/>
    <col min="9489" max="9489" width="5.5546875" style="959" customWidth="1"/>
    <col min="9490" max="9491" width="7.44140625" style="959" bestFit="1" customWidth="1"/>
    <col min="9492" max="9492" width="5.5546875" style="959" customWidth="1"/>
    <col min="9493" max="9493" width="7.44140625" style="959" bestFit="1" customWidth="1"/>
    <col min="9494" max="9494" width="8.109375" style="959" customWidth="1"/>
    <col min="9495" max="9728" width="9.109375" style="959"/>
    <col min="9729" max="9729" width="10.6640625" style="959" customWidth="1"/>
    <col min="9730" max="9731" width="5.5546875" style="959" customWidth="1"/>
    <col min="9732" max="9732" width="6.33203125" style="959" customWidth="1"/>
    <col min="9733" max="9734" width="5.5546875" style="959" customWidth="1"/>
    <col min="9735" max="9735" width="5.88671875" style="959" customWidth="1"/>
    <col min="9736" max="9736" width="7.33203125" style="959" customWidth="1"/>
    <col min="9737" max="9737" width="6.109375" style="959" customWidth="1"/>
    <col min="9738" max="9738" width="5.5546875" style="959" customWidth="1"/>
    <col min="9739" max="9739" width="5.88671875" style="959" customWidth="1"/>
    <col min="9740" max="9740" width="7.44140625" style="959" bestFit="1" customWidth="1"/>
    <col min="9741" max="9741" width="6.109375" style="959" customWidth="1"/>
    <col min="9742" max="9742" width="5.5546875" style="959" customWidth="1"/>
    <col min="9743" max="9743" width="8.5546875" style="959" bestFit="1" customWidth="1"/>
    <col min="9744" max="9744" width="7.44140625" style="959" bestFit="1" customWidth="1"/>
    <col min="9745" max="9745" width="5.5546875" style="959" customWidth="1"/>
    <col min="9746" max="9747" width="7.44140625" style="959" bestFit="1" customWidth="1"/>
    <col min="9748" max="9748" width="5.5546875" style="959" customWidth="1"/>
    <col min="9749" max="9749" width="7.44140625" style="959" bestFit="1" customWidth="1"/>
    <col min="9750" max="9750" width="8.109375" style="959" customWidth="1"/>
    <col min="9751" max="9984" width="9.109375" style="959"/>
    <col min="9985" max="9985" width="10.6640625" style="959" customWidth="1"/>
    <col min="9986" max="9987" width="5.5546875" style="959" customWidth="1"/>
    <col min="9988" max="9988" width="6.33203125" style="959" customWidth="1"/>
    <col min="9989" max="9990" width="5.5546875" style="959" customWidth="1"/>
    <col min="9991" max="9991" width="5.88671875" style="959" customWidth="1"/>
    <col min="9992" max="9992" width="7.33203125" style="959" customWidth="1"/>
    <col min="9993" max="9993" width="6.109375" style="959" customWidth="1"/>
    <col min="9994" max="9994" width="5.5546875" style="959" customWidth="1"/>
    <col min="9995" max="9995" width="5.88671875" style="959" customWidth="1"/>
    <col min="9996" max="9996" width="7.44140625" style="959" bestFit="1" customWidth="1"/>
    <col min="9997" max="9997" width="6.109375" style="959" customWidth="1"/>
    <col min="9998" max="9998" width="5.5546875" style="959" customWidth="1"/>
    <col min="9999" max="9999" width="8.5546875" style="959" bestFit="1" customWidth="1"/>
    <col min="10000" max="10000" width="7.44140625" style="959" bestFit="1" customWidth="1"/>
    <col min="10001" max="10001" width="5.5546875" style="959" customWidth="1"/>
    <col min="10002" max="10003" width="7.44140625" style="959" bestFit="1" customWidth="1"/>
    <col min="10004" max="10004" width="5.5546875" style="959" customWidth="1"/>
    <col min="10005" max="10005" width="7.44140625" style="959" bestFit="1" customWidth="1"/>
    <col min="10006" max="10006" width="8.109375" style="959" customWidth="1"/>
    <col min="10007" max="10240" width="9.109375" style="959"/>
    <col min="10241" max="10241" width="10.6640625" style="959" customWidth="1"/>
    <col min="10242" max="10243" width="5.5546875" style="959" customWidth="1"/>
    <col min="10244" max="10244" width="6.33203125" style="959" customWidth="1"/>
    <col min="10245" max="10246" width="5.5546875" style="959" customWidth="1"/>
    <col min="10247" max="10247" width="5.88671875" style="959" customWidth="1"/>
    <col min="10248" max="10248" width="7.33203125" style="959" customWidth="1"/>
    <col min="10249" max="10249" width="6.109375" style="959" customWidth="1"/>
    <col min="10250" max="10250" width="5.5546875" style="959" customWidth="1"/>
    <col min="10251" max="10251" width="5.88671875" style="959" customWidth="1"/>
    <col min="10252" max="10252" width="7.44140625" style="959" bestFit="1" customWidth="1"/>
    <col min="10253" max="10253" width="6.109375" style="959" customWidth="1"/>
    <col min="10254" max="10254" width="5.5546875" style="959" customWidth="1"/>
    <col min="10255" max="10255" width="8.5546875" style="959" bestFit="1" customWidth="1"/>
    <col min="10256" max="10256" width="7.44140625" style="959" bestFit="1" customWidth="1"/>
    <col min="10257" max="10257" width="5.5546875" style="959" customWidth="1"/>
    <col min="10258" max="10259" width="7.44140625" style="959" bestFit="1" customWidth="1"/>
    <col min="10260" max="10260" width="5.5546875" style="959" customWidth="1"/>
    <col min="10261" max="10261" width="7.44140625" style="959" bestFit="1" customWidth="1"/>
    <col min="10262" max="10262" width="8.109375" style="959" customWidth="1"/>
    <col min="10263" max="10496" width="9.109375" style="959"/>
    <col min="10497" max="10497" width="10.6640625" style="959" customWidth="1"/>
    <col min="10498" max="10499" width="5.5546875" style="959" customWidth="1"/>
    <col min="10500" max="10500" width="6.33203125" style="959" customWidth="1"/>
    <col min="10501" max="10502" width="5.5546875" style="959" customWidth="1"/>
    <col min="10503" max="10503" width="5.88671875" style="959" customWidth="1"/>
    <col min="10504" max="10504" width="7.33203125" style="959" customWidth="1"/>
    <col min="10505" max="10505" width="6.109375" style="959" customWidth="1"/>
    <col min="10506" max="10506" width="5.5546875" style="959" customWidth="1"/>
    <col min="10507" max="10507" width="5.88671875" style="959" customWidth="1"/>
    <col min="10508" max="10508" width="7.44140625" style="959" bestFit="1" customWidth="1"/>
    <col min="10509" max="10509" width="6.109375" style="959" customWidth="1"/>
    <col min="10510" max="10510" width="5.5546875" style="959" customWidth="1"/>
    <col min="10511" max="10511" width="8.5546875" style="959" bestFit="1" customWidth="1"/>
    <col min="10512" max="10512" width="7.44140625" style="959" bestFit="1" customWidth="1"/>
    <col min="10513" max="10513" width="5.5546875" style="959" customWidth="1"/>
    <col min="10514" max="10515" width="7.44140625" style="959" bestFit="1" customWidth="1"/>
    <col min="10516" max="10516" width="5.5546875" style="959" customWidth="1"/>
    <col min="10517" max="10517" width="7.44140625" style="959" bestFit="1" customWidth="1"/>
    <col min="10518" max="10518" width="8.109375" style="959" customWidth="1"/>
    <col min="10519" max="10752" width="9.109375" style="959"/>
    <col min="10753" max="10753" width="10.6640625" style="959" customWidth="1"/>
    <col min="10754" max="10755" width="5.5546875" style="959" customWidth="1"/>
    <col min="10756" max="10756" width="6.33203125" style="959" customWidth="1"/>
    <col min="10757" max="10758" width="5.5546875" style="959" customWidth="1"/>
    <col min="10759" max="10759" width="5.88671875" style="959" customWidth="1"/>
    <col min="10760" max="10760" width="7.33203125" style="959" customWidth="1"/>
    <col min="10761" max="10761" width="6.109375" style="959" customWidth="1"/>
    <col min="10762" max="10762" width="5.5546875" style="959" customWidth="1"/>
    <col min="10763" max="10763" width="5.88671875" style="959" customWidth="1"/>
    <col min="10764" max="10764" width="7.44140625" style="959" bestFit="1" customWidth="1"/>
    <col min="10765" max="10765" width="6.109375" style="959" customWidth="1"/>
    <col min="10766" max="10766" width="5.5546875" style="959" customWidth="1"/>
    <col min="10767" max="10767" width="8.5546875" style="959" bestFit="1" customWidth="1"/>
    <col min="10768" max="10768" width="7.44140625" style="959" bestFit="1" customWidth="1"/>
    <col min="10769" max="10769" width="5.5546875" style="959" customWidth="1"/>
    <col min="10770" max="10771" width="7.44140625" style="959" bestFit="1" customWidth="1"/>
    <col min="10772" max="10772" width="5.5546875" style="959" customWidth="1"/>
    <col min="10773" max="10773" width="7.44140625" style="959" bestFit="1" customWidth="1"/>
    <col min="10774" max="10774" width="8.109375" style="959" customWidth="1"/>
    <col min="10775" max="11008" width="9.109375" style="959"/>
    <col min="11009" max="11009" width="10.6640625" style="959" customWidth="1"/>
    <col min="11010" max="11011" width="5.5546875" style="959" customWidth="1"/>
    <col min="11012" max="11012" width="6.33203125" style="959" customWidth="1"/>
    <col min="11013" max="11014" width="5.5546875" style="959" customWidth="1"/>
    <col min="11015" max="11015" width="5.88671875" style="959" customWidth="1"/>
    <col min="11016" max="11016" width="7.33203125" style="959" customWidth="1"/>
    <col min="11017" max="11017" width="6.109375" style="959" customWidth="1"/>
    <col min="11018" max="11018" width="5.5546875" style="959" customWidth="1"/>
    <col min="11019" max="11019" width="5.88671875" style="959" customWidth="1"/>
    <col min="11020" max="11020" width="7.44140625" style="959" bestFit="1" customWidth="1"/>
    <col min="11021" max="11021" width="6.109375" style="959" customWidth="1"/>
    <col min="11022" max="11022" width="5.5546875" style="959" customWidth="1"/>
    <col min="11023" max="11023" width="8.5546875" style="959" bestFit="1" customWidth="1"/>
    <col min="11024" max="11024" width="7.44140625" style="959" bestFit="1" customWidth="1"/>
    <col min="11025" max="11025" width="5.5546875" style="959" customWidth="1"/>
    <col min="11026" max="11027" width="7.44140625" style="959" bestFit="1" customWidth="1"/>
    <col min="11028" max="11028" width="5.5546875" style="959" customWidth="1"/>
    <col min="11029" max="11029" width="7.44140625" style="959" bestFit="1" customWidth="1"/>
    <col min="11030" max="11030" width="8.109375" style="959" customWidth="1"/>
    <col min="11031" max="11264" width="9.109375" style="959"/>
    <col min="11265" max="11265" width="10.6640625" style="959" customWidth="1"/>
    <col min="11266" max="11267" width="5.5546875" style="959" customWidth="1"/>
    <col min="11268" max="11268" width="6.33203125" style="959" customWidth="1"/>
    <col min="11269" max="11270" width="5.5546875" style="959" customWidth="1"/>
    <col min="11271" max="11271" width="5.88671875" style="959" customWidth="1"/>
    <col min="11272" max="11272" width="7.33203125" style="959" customWidth="1"/>
    <col min="11273" max="11273" width="6.109375" style="959" customWidth="1"/>
    <col min="11274" max="11274" width="5.5546875" style="959" customWidth="1"/>
    <col min="11275" max="11275" width="5.88671875" style="959" customWidth="1"/>
    <col min="11276" max="11276" width="7.44140625" style="959" bestFit="1" customWidth="1"/>
    <col min="11277" max="11277" width="6.109375" style="959" customWidth="1"/>
    <col min="11278" max="11278" width="5.5546875" style="959" customWidth="1"/>
    <col min="11279" max="11279" width="8.5546875" style="959" bestFit="1" customWidth="1"/>
    <col min="11280" max="11280" width="7.44140625" style="959" bestFit="1" customWidth="1"/>
    <col min="11281" max="11281" width="5.5546875" style="959" customWidth="1"/>
    <col min="11282" max="11283" width="7.44140625" style="959" bestFit="1" customWidth="1"/>
    <col min="11284" max="11284" width="5.5546875" style="959" customWidth="1"/>
    <col min="11285" max="11285" width="7.44140625" style="959" bestFit="1" customWidth="1"/>
    <col min="11286" max="11286" width="8.109375" style="959" customWidth="1"/>
    <col min="11287" max="11520" width="9.109375" style="959"/>
    <col min="11521" max="11521" width="10.6640625" style="959" customWidth="1"/>
    <col min="11522" max="11523" width="5.5546875" style="959" customWidth="1"/>
    <col min="11524" max="11524" width="6.33203125" style="959" customWidth="1"/>
    <col min="11525" max="11526" width="5.5546875" style="959" customWidth="1"/>
    <col min="11527" max="11527" width="5.88671875" style="959" customWidth="1"/>
    <col min="11528" max="11528" width="7.33203125" style="959" customWidth="1"/>
    <col min="11529" max="11529" width="6.109375" style="959" customWidth="1"/>
    <col min="11530" max="11530" width="5.5546875" style="959" customWidth="1"/>
    <col min="11531" max="11531" width="5.88671875" style="959" customWidth="1"/>
    <col min="11532" max="11532" width="7.44140625" style="959" bestFit="1" customWidth="1"/>
    <col min="11533" max="11533" width="6.109375" style="959" customWidth="1"/>
    <col min="11534" max="11534" width="5.5546875" style="959" customWidth="1"/>
    <col min="11535" max="11535" width="8.5546875" style="959" bestFit="1" customWidth="1"/>
    <col min="11536" max="11536" width="7.44140625" style="959" bestFit="1" customWidth="1"/>
    <col min="11537" max="11537" width="5.5546875" style="959" customWidth="1"/>
    <col min="11538" max="11539" width="7.44140625" style="959" bestFit="1" customWidth="1"/>
    <col min="11540" max="11540" width="5.5546875" style="959" customWidth="1"/>
    <col min="11541" max="11541" width="7.44140625" style="959" bestFit="1" customWidth="1"/>
    <col min="11542" max="11542" width="8.109375" style="959" customWidth="1"/>
    <col min="11543" max="11776" width="9.109375" style="959"/>
    <col min="11777" max="11777" width="10.6640625" style="959" customWidth="1"/>
    <col min="11778" max="11779" width="5.5546875" style="959" customWidth="1"/>
    <col min="11780" max="11780" width="6.33203125" style="959" customWidth="1"/>
    <col min="11781" max="11782" width="5.5546875" style="959" customWidth="1"/>
    <col min="11783" max="11783" width="5.88671875" style="959" customWidth="1"/>
    <col min="11784" max="11784" width="7.33203125" style="959" customWidth="1"/>
    <col min="11785" max="11785" width="6.109375" style="959" customWidth="1"/>
    <col min="11786" max="11786" width="5.5546875" style="959" customWidth="1"/>
    <col min="11787" max="11787" width="5.88671875" style="959" customWidth="1"/>
    <col min="11788" max="11788" width="7.44140625" style="959" bestFit="1" customWidth="1"/>
    <col min="11789" max="11789" width="6.109375" style="959" customWidth="1"/>
    <col min="11790" max="11790" width="5.5546875" style="959" customWidth="1"/>
    <col min="11791" max="11791" width="8.5546875" style="959" bestFit="1" customWidth="1"/>
    <col min="11792" max="11792" width="7.44140625" style="959" bestFit="1" customWidth="1"/>
    <col min="11793" max="11793" width="5.5546875" style="959" customWidth="1"/>
    <col min="11794" max="11795" width="7.44140625" style="959" bestFit="1" customWidth="1"/>
    <col min="11796" max="11796" width="5.5546875" style="959" customWidth="1"/>
    <col min="11797" max="11797" width="7.44140625" style="959" bestFit="1" customWidth="1"/>
    <col min="11798" max="11798" width="8.109375" style="959" customWidth="1"/>
    <col min="11799" max="12032" width="9.109375" style="959"/>
    <col min="12033" max="12033" width="10.6640625" style="959" customWidth="1"/>
    <col min="12034" max="12035" width="5.5546875" style="959" customWidth="1"/>
    <col min="12036" max="12036" width="6.33203125" style="959" customWidth="1"/>
    <col min="12037" max="12038" width="5.5546875" style="959" customWidth="1"/>
    <col min="12039" max="12039" width="5.88671875" style="959" customWidth="1"/>
    <col min="12040" max="12040" width="7.33203125" style="959" customWidth="1"/>
    <col min="12041" max="12041" width="6.109375" style="959" customWidth="1"/>
    <col min="12042" max="12042" width="5.5546875" style="959" customWidth="1"/>
    <col min="12043" max="12043" width="5.88671875" style="959" customWidth="1"/>
    <col min="12044" max="12044" width="7.44140625" style="959" bestFit="1" customWidth="1"/>
    <col min="12045" max="12045" width="6.109375" style="959" customWidth="1"/>
    <col min="12046" max="12046" width="5.5546875" style="959" customWidth="1"/>
    <col min="12047" max="12047" width="8.5546875" style="959" bestFit="1" customWidth="1"/>
    <col min="12048" max="12048" width="7.44140625" style="959" bestFit="1" customWidth="1"/>
    <col min="12049" max="12049" width="5.5546875" style="959" customWidth="1"/>
    <col min="12050" max="12051" width="7.44140625" style="959" bestFit="1" customWidth="1"/>
    <col min="12052" max="12052" width="5.5546875" style="959" customWidth="1"/>
    <col min="12053" max="12053" width="7.44140625" style="959" bestFit="1" customWidth="1"/>
    <col min="12054" max="12054" width="8.109375" style="959" customWidth="1"/>
    <col min="12055" max="12288" width="9.109375" style="959"/>
    <col min="12289" max="12289" width="10.6640625" style="959" customWidth="1"/>
    <col min="12290" max="12291" width="5.5546875" style="959" customWidth="1"/>
    <col min="12292" max="12292" width="6.33203125" style="959" customWidth="1"/>
    <col min="12293" max="12294" width="5.5546875" style="959" customWidth="1"/>
    <col min="12295" max="12295" width="5.88671875" style="959" customWidth="1"/>
    <col min="12296" max="12296" width="7.33203125" style="959" customWidth="1"/>
    <col min="12297" max="12297" width="6.109375" style="959" customWidth="1"/>
    <col min="12298" max="12298" width="5.5546875" style="959" customWidth="1"/>
    <col min="12299" max="12299" width="5.88671875" style="959" customWidth="1"/>
    <col min="12300" max="12300" width="7.44140625" style="959" bestFit="1" customWidth="1"/>
    <col min="12301" max="12301" width="6.109375" style="959" customWidth="1"/>
    <col min="12302" max="12302" width="5.5546875" style="959" customWidth="1"/>
    <col min="12303" max="12303" width="8.5546875" style="959" bestFit="1" customWidth="1"/>
    <col min="12304" max="12304" width="7.44140625" style="959" bestFit="1" customWidth="1"/>
    <col min="12305" max="12305" width="5.5546875" style="959" customWidth="1"/>
    <col min="12306" max="12307" width="7.44140625" style="959" bestFit="1" customWidth="1"/>
    <col min="12308" max="12308" width="5.5546875" style="959" customWidth="1"/>
    <col min="12309" max="12309" width="7.44140625" style="959" bestFit="1" customWidth="1"/>
    <col min="12310" max="12310" width="8.109375" style="959" customWidth="1"/>
    <col min="12311" max="12544" width="9.109375" style="959"/>
    <col min="12545" max="12545" width="10.6640625" style="959" customWidth="1"/>
    <col min="12546" max="12547" width="5.5546875" style="959" customWidth="1"/>
    <col min="12548" max="12548" width="6.33203125" style="959" customWidth="1"/>
    <col min="12549" max="12550" width="5.5546875" style="959" customWidth="1"/>
    <col min="12551" max="12551" width="5.88671875" style="959" customWidth="1"/>
    <col min="12552" max="12552" width="7.33203125" style="959" customWidth="1"/>
    <col min="12553" max="12553" width="6.109375" style="959" customWidth="1"/>
    <col min="12554" max="12554" width="5.5546875" style="959" customWidth="1"/>
    <col min="12555" max="12555" width="5.88671875" style="959" customWidth="1"/>
    <col min="12556" max="12556" width="7.44140625" style="959" bestFit="1" customWidth="1"/>
    <col min="12557" max="12557" width="6.109375" style="959" customWidth="1"/>
    <col min="12558" max="12558" width="5.5546875" style="959" customWidth="1"/>
    <col min="12559" max="12559" width="8.5546875" style="959" bestFit="1" customWidth="1"/>
    <col min="12560" max="12560" width="7.44140625" style="959" bestFit="1" customWidth="1"/>
    <col min="12561" max="12561" width="5.5546875" style="959" customWidth="1"/>
    <col min="12562" max="12563" width="7.44140625" style="959" bestFit="1" customWidth="1"/>
    <col min="12564" max="12564" width="5.5546875" style="959" customWidth="1"/>
    <col min="12565" max="12565" width="7.44140625" style="959" bestFit="1" customWidth="1"/>
    <col min="12566" max="12566" width="8.109375" style="959" customWidth="1"/>
    <col min="12567" max="12800" width="9.109375" style="959"/>
    <col min="12801" max="12801" width="10.6640625" style="959" customWidth="1"/>
    <col min="12802" max="12803" width="5.5546875" style="959" customWidth="1"/>
    <col min="12804" max="12804" width="6.33203125" style="959" customWidth="1"/>
    <col min="12805" max="12806" width="5.5546875" style="959" customWidth="1"/>
    <col min="12807" max="12807" width="5.88671875" style="959" customWidth="1"/>
    <col min="12808" max="12808" width="7.33203125" style="959" customWidth="1"/>
    <col min="12809" max="12809" width="6.109375" style="959" customWidth="1"/>
    <col min="12810" max="12810" width="5.5546875" style="959" customWidth="1"/>
    <col min="12811" max="12811" width="5.88671875" style="959" customWidth="1"/>
    <col min="12812" max="12812" width="7.44140625" style="959" bestFit="1" customWidth="1"/>
    <col min="12813" max="12813" width="6.109375" style="959" customWidth="1"/>
    <col min="12814" max="12814" width="5.5546875" style="959" customWidth="1"/>
    <col min="12815" max="12815" width="8.5546875" style="959" bestFit="1" customWidth="1"/>
    <col min="12816" max="12816" width="7.44140625" style="959" bestFit="1" customWidth="1"/>
    <col min="12817" max="12817" width="5.5546875" style="959" customWidth="1"/>
    <col min="12818" max="12819" width="7.44140625" style="959" bestFit="1" customWidth="1"/>
    <col min="12820" max="12820" width="5.5546875" style="959" customWidth="1"/>
    <col min="12821" max="12821" width="7.44140625" style="959" bestFit="1" customWidth="1"/>
    <col min="12822" max="12822" width="8.109375" style="959" customWidth="1"/>
    <col min="12823" max="13056" width="9.109375" style="959"/>
    <col min="13057" max="13057" width="10.6640625" style="959" customWidth="1"/>
    <col min="13058" max="13059" width="5.5546875" style="959" customWidth="1"/>
    <col min="13060" max="13060" width="6.33203125" style="959" customWidth="1"/>
    <col min="13061" max="13062" width="5.5546875" style="959" customWidth="1"/>
    <col min="13063" max="13063" width="5.88671875" style="959" customWidth="1"/>
    <col min="13064" max="13064" width="7.33203125" style="959" customWidth="1"/>
    <col min="13065" max="13065" width="6.109375" style="959" customWidth="1"/>
    <col min="13066" max="13066" width="5.5546875" style="959" customWidth="1"/>
    <col min="13067" max="13067" width="5.88671875" style="959" customWidth="1"/>
    <col min="13068" max="13068" width="7.44140625" style="959" bestFit="1" customWidth="1"/>
    <col min="13069" max="13069" width="6.109375" style="959" customWidth="1"/>
    <col min="13070" max="13070" width="5.5546875" style="959" customWidth="1"/>
    <col min="13071" max="13071" width="8.5546875" style="959" bestFit="1" customWidth="1"/>
    <col min="13072" max="13072" width="7.44140625" style="959" bestFit="1" customWidth="1"/>
    <col min="13073" max="13073" width="5.5546875" style="959" customWidth="1"/>
    <col min="13074" max="13075" width="7.44140625" style="959" bestFit="1" customWidth="1"/>
    <col min="13076" max="13076" width="5.5546875" style="959" customWidth="1"/>
    <col min="13077" max="13077" width="7.44140625" style="959" bestFit="1" customWidth="1"/>
    <col min="13078" max="13078" width="8.109375" style="959" customWidth="1"/>
    <col min="13079" max="13312" width="9.109375" style="959"/>
    <col min="13313" max="13313" width="10.6640625" style="959" customWidth="1"/>
    <col min="13314" max="13315" width="5.5546875" style="959" customWidth="1"/>
    <col min="13316" max="13316" width="6.33203125" style="959" customWidth="1"/>
    <col min="13317" max="13318" width="5.5546875" style="959" customWidth="1"/>
    <col min="13319" max="13319" width="5.88671875" style="959" customWidth="1"/>
    <col min="13320" max="13320" width="7.33203125" style="959" customWidth="1"/>
    <col min="13321" max="13321" width="6.109375" style="959" customWidth="1"/>
    <col min="13322" max="13322" width="5.5546875" style="959" customWidth="1"/>
    <col min="13323" max="13323" width="5.88671875" style="959" customWidth="1"/>
    <col min="13324" max="13324" width="7.44140625" style="959" bestFit="1" customWidth="1"/>
    <col min="13325" max="13325" width="6.109375" style="959" customWidth="1"/>
    <col min="13326" max="13326" width="5.5546875" style="959" customWidth="1"/>
    <col min="13327" max="13327" width="8.5546875" style="959" bestFit="1" customWidth="1"/>
    <col min="13328" max="13328" width="7.44140625" style="959" bestFit="1" customWidth="1"/>
    <col min="13329" max="13329" width="5.5546875" style="959" customWidth="1"/>
    <col min="13330" max="13331" width="7.44140625" style="959" bestFit="1" customWidth="1"/>
    <col min="13332" max="13332" width="5.5546875" style="959" customWidth="1"/>
    <col min="13333" max="13333" width="7.44140625" style="959" bestFit="1" customWidth="1"/>
    <col min="13334" max="13334" width="8.109375" style="959" customWidth="1"/>
    <col min="13335" max="13568" width="9.109375" style="959"/>
    <col min="13569" max="13569" width="10.6640625" style="959" customWidth="1"/>
    <col min="13570" max="13571" width="5.5546875" style="959" customWidth="1"/>
    <col min="13572" max="13572" width="6.33203125" style="959" customWidth="1"/>
    <col min="13573" max="13574" width="5.5546875" style="959" customWidth="1"/>
    <col min="13575" max="13575" width="5.88671875" style="959" customWidth="1"/>
    <col min="13576" max="13576" width="7.33203125" style="959" customWidth="1"/>
    <col min="13577" max="13577" width="6.109375" style="959" customWidth="1"/>
    <col min="13578" max="13578" width="5.5546875" style="959" customWidth="1"/>
    <col min="13579" max="13579" width="5.88671875" style="959" customWidth="1"/>
    <col min="13580" max="13580" width="7.44140625" style="959" bestFit="1" customWidth="1"/>
    <col min="13581" max="13581" width="6.109375" style="959" customWidth="1"/>
    <col min="13582" max="13582" width="5.5546875" style="959" customWidth="1"/>
    <col min="13583" max="13583" width="8.5546875" style="959" bestFit="1" customWidth="1"/>
    <col min="13584" max="13584" width="7.44140625" style="959" bestFit="1" customWidth="1"/>
    <col min="13585" max="13585" width="5.5546875" style="959" customWidth="1"/>
    <col min="13586" max="13587" width="7.44140625" style="959" bestFit="1" customWidth="1"/>
    <col min="13588" max="13588" width="5.5546875" style="959" customWidth="1"/>
    <col min="13589" max="13589" width="7.44140625" style="959" bestFit="1" customWidth="1"/>
    <col min="13590" max="13590" width="8.109375" style="959" customWidth="1"/>
    <col min="13591" max="13824" width="9.109375" style="959"/>
    <col min="13825" max="13825" width="10.6640625" style="959" customWidth="1"/>
    <col min="13826" max="13827" width="5.5546875" style="959" customWidth="1"/>
    <col min="13828" max="13828" width="6.33203125" style="959" customWidth="1"/>
    <col min="13829" max="13830" width="5.5546875" style="959" customWidth="1"/>
    <col min="13831" max="13831" width="5.88671875" style="959" customWidth="1"/>
    <col min="13832" max="13832" width="7.33203125" style="959" customWidth="1"/>
    <col min="13833" max="13833" width="6.109375" style="959" customWidth="1"/>
    <col min="13834" max="13834" width="5.5546875" style="959" customWidth="1"/>
    <col min="13835" max="13835" width="5.88671875" style="959" customWidth="1"/>
    <col min="13836" max="13836" width="7.44140625" style="959" bestFit="1" customWidth="1"/>
    <col min="13837" max="13837" width="6.109375" style="959" customWidth="1"/>
    <col min="13838" max="13838" width="5.5546875" style="959" customWidth="1"/>
    <col min="13839" max="13839" width="8.5546875" style="959" bestFit="1" customWidth="1"/>
    <col min="13840" max="13840" width="7.44140625" style="959" bestFit="1" customWidth="1"/>
    <col min="13841" max="13841" width="5.5546875" style="959" customWidth="1"/>
    <col min="13842" max="13843" width="7.44140625" style="959" bestFit="1" customWidth="1"/>
    <col min="13844" max="13844" width="5.5546875" style="959" customWidth="1"/>
    <col min="13845" max="13845" width="7.44140625" style="959" bestFit="1" customWidth="1"/>
    <col min="13846" max="13846" width="8.109375" style="959" customWidth="1"/>
    <col min="13847" max="14080" width="9.109375" style="959"/>
    <col min="14081" max="14081" width="10.6640625" style="959" customWidth="1"/>
    <col min="14082" max="14083" width="5.5546875" style="959" customWidth="1"/>
    <col min="14084" max="14084" width="6.33203125" style="959" customWidth="1"/>
    <col min="14085" max="14086" width="5.5546875" style="959" customWidth="1"/>
    <col min="14087" max="14087" width="5.88671875" style="959" customWidth="1"/>
    <col min="14088" max="14088" width="7.33203125" style="959" customWidth="1"/>
    <col min="14089" max="14089" width="6.109375" style="959" customWidth="1"/>
    <col min="14090" max="14090" width="5.5546875" style="959" customWidth="1"/>
    <col min="14091" max="14091" width="5.88671875" style="959" customWidth="1"/>
    <col min="14092" max="14092" width="7.44140625" style="959" bestFit="1" customWidth="1"/>
    <col min="14093" max="14093" width="6.109375" style="959" customWidth="1"/>
    <col min="14094" max="14094" width="5.5546875" style="959" customWidth="1"/>
    <col min="14095" max="14095" width="8.5546875" style="959" bestFit="1" customWidth="1"/>
    <col min="14096" max="14096" width="7.44140625" style="959" bestFit="1" customWidth="1"/>
    <col min="14097" max="14097" width="5.5546875" style="959" customWidth="1"/>
    <col min="14098" max="14099" width="7.44140625" style="959" bestFit="1" customWidth="1"/>
    <col min="14100" max="14100" width="5.5546875" style="959" customWidth="1"/>
    <col min="14101" max="14101" width="7.44140625" style="959" bestFit="1" customWidth="1"/>
    <col min="14102" max="14102" width="8.109375" style="959" customWidth="1"/>
    <col min="14103" max="14336" width="9.109375" style="959"/>
    <col min="14337" max="14337" width="10.6640625" style="959" customWidth="1"/>
    <col min="14338" max="14339" width="5.5546875" style="959" customWidth="1"/>
    <col min="14340" max="14340" width="6.33203125" style="959" customWidth="1"/>
    <col min="14341" max="14342" width="5.5546875" style="959" customWidth="1"/>
    <col min="14343" max="14343" width="5.88671875" style="959" customWidth="1"/>
    <col min="14344" max="14344" width="7.33203125" style="959" customWidth="1"/>
    <col min="14345" max="14345" width="6.109375" style="959" customWidth="1"/>
    <col min="14346" max="14346" width="5.5546875" style="959" customWidth="1"/>
    <col min="14347" max="14347" width="5.88671875" style="959" customWidth="1"/>
    <col min="14348" max="14348" width="7.44140625" style="959" bestFit="1" customWidth="1"/>
    <col min="14349" max="14349" width="6.109375" style="959" customWidth="1"/>
    <col min="14350" max="14350" width="5.5546875" style="959" customWidth="1"/>
    <col min="14351" max="14351" width="8.5546875" style="959" bestFit="1" customWidth="1"/>
    <col min="14352" max="14352" width="7.44140625" style="959" bestFit="1" customWidth="1"/>
    <col min="14353" max="14353" width="5.5546875" style="959" customWidth="1"/>
    <col min="14354" max="14355" width="7.44140625" style="959" bestFit="1" customWidth="1"/>
    <col min="14356" max="14356" width="5.5546875" style="959" customWidth="1"/>
    <col min="14357" max="14357" width="7.44140625" style="959" bestFit="1" customWidth="1"/>
    <col min="14358" max="14358" width="8.109375" style="959" customWidth="1"/>
    <col min="14359" max="14592" width="9.109375" style="959"/>
    <col min="14593" max="14593" width="10.6640625" style="959" customWidth="1"/>
    <col min="14594" max="14595" width="5.5546875" style="959" customWidth="1"/>
    <col min="14596" max="14596" width="6.33203125" style="959" customWidth="1"/>
    <col min="14597" max="14598" width="5.5546875" style="959" customWidth="1"/>
    <col min="14599" max="14599" width="5.88671875" style="959" customWidth="1"/>
    <col min="14600" max="14600" width="7.33203125" style="959" customWidth="1"/>
    <col min="14601" max="14601" width="6.109375" style="959" customWidth="1"/>
    <col min="14602" max="14602" width="5.5546875" style="959" customWidth="1"/>
    <col min="14603" max="14603" width="5.88671875" style="959" customWidth="1"/>
    <col min="14604" max="14604" width="7.44140625" style="959" bestFit="1" customWidth="1"/>
    <col min="14605" max="14605" width="6.109375" style="959" customWidth="1"/>
    <col min="14606" max="14606" width="5.5546875" style="959" customWidth="1"/>
    <col min="14607" max="14607" width="8.5546875" style="959" bestFit="1" customWidth="1"/>
    <col min="14608" max="14608" width="7.44140625" style="959" bestFit="1" customWidth="1"/>
    <col min="14609" max="14609" width="5.5546875" style="959" customWidth="1"/>
    <col min="14610" max="14611" width="7.44140625" style="959" bestFit="1" customWidth="1"/>
    <col min="14612" max="14612" width="5.5546875" style="959" customWidth="1"/>
    <col min="14613" max="14613" width="7.44140625" style="959" bestFit="1" customWidth="1"/>
    <col min="14614" max="14614" width="8.109375" style="959" customWidth="1"/>
    <col min="14615" max="14848" width="9.109375" style="959"/>
    <col min="14849" max="14849" width="10.6640625" style="959" customWidth="1"/>
    <col min="14850" max="14851" width="5.5546875" style="959" customWidth="1"/>
    <col min="14852" max="14852" width="6.33203125" style="959" customWidth="1"/>
    <col min="14853" max="14854" width="5.5546875" style="959" customWidth="1"/>
    <col min="14855" max="14855" width="5.88671875" style="959" customWidth="1"/>
    <col min="14856" max="14856" width="7.33203125" style="959" customWidth="1"/>
    <col min="14857" max="14857" width="6.109375" style="959" customWidth="1"/>
    <col min="14858" max="14858" width="5.5546875" style="959" customWidth="1"/>
    <col min="14859" max="14859" width="5.88671875" style="959" customWidth="1"/>
    <col min="14860" max="14860" width="7.44140625" style="959" bestFit="1" customWidth="1"/>
    <col min="14861" max="14861" width="6.109375" style="959" customWidth="1"/>
    <col min="14862" max="14862" width="5.5546875" style="959" customWidth="1"/>
    <col min="14863" max="14863" width="8.5546875" style="959" bestFit="1" customWidth="1"/>
    <col min="14864" max="14864" width="7.44140625" style="959" bestFit="1" customWidth="1"/>
    <col min="14865" max="14865" width="5.5546875" style="959" customWidth="1"/>
    <col min="14866" max="14867" width="7.44140625" style="959" bestFit="1" customWidth="1"/>
    <col min="14868" max="14868" width="5.5546875" style="959" customWidth="1"/>
    <col min="14869" max="14869" width="7.44140625" style="959" bestFit="1" customWidth="1"/>
    <col min="14870" max="14870" width="8.109375" style="959" customWidth="1"/>
    <col min="14871" max="15104" width="9.109375" style="959"/>
    <col min="15105" max="15105" width="10.6640625" style="959" customWidth="1"/>
    <col min="15106" max="15107" width="5.5546875" style="959" customWidth="1"/>
    <col min="15108" max="15108" width="6.33203125" style="959" customWidth="1"/>
    <col min="15109" max="15110" width="5.5546875" style="959" customWidth="1"/>
    <col min="15111" max="15111" width="5.88671875" style="959" customWidth="1"/>
    <col min="15112" max="15112" width="7.33203125" style="959" customWidth="1"/>
    <col min="15113" max="15113" width="6.109375" style="959" customWidth="1"/>
    <col min="15114" max="15114" width="5.5546875" style="959" customWidth="1"/>
    <col min="15115" max="15115" width="5.88671875" style="959" customWidth="1"/>
    <col min="15116" max="15116" width="7.44140625" style="959" bestFit="1" customWidth="1"/>
    <col min="15117" max="15117" width="6.109375" style="959" customWidth="1"/>
    <col min="15118" max="15118" width="5.5546875" style="959" customWidth="1"/>
    <col min="15119" max="15119" width="8.5546875" style="959" bestFit="1" customWidth="1"/>
    <col min="15120" max="15120" width="7.44140625" style="959" bestFit="1" customWidth="1"/>
    <col min="15121" max="15121" width="5.5546875" style="959" customWidth="1"/>
    <col min="15122" max="15123" width="7.44140625" style="959" bestFit="1" customWidth="1"/>
    <col min="15124" max="15124" width="5.5546875" style="959" customWidth="1"/>
    <col min="15125" max="15125" width="7.44140625" style="959" bestFit="1" customWidth="1"/>
    <col min="15126" max="15126" width="8.109375" style="959" customWidth="1"/>
    <col min="15127" max="15360" width="9.109375" style="959"/>
    <col min="15361" max="15361" width="10.6640625" style="959" customWidth="1"/>
    <col min="15362" max="15363" width="5.5546875" style="959" customWidth="1"/>
    <col min="15364" max="15364" width="6.33203125" style="959" customWidth="1"/>
    <col min="15365" max="15366" width="5.5546875" style="959" customWidth="1"/>
    <col min="15367" max="15367" width="5.88671875" style="959" customWidth="1"/>
    <col min="15368" max="15368" width="7.33203125" style="959" customWidth="1"/>
    <col min="15369" max="15369" width="6.109375" style="959" customWidth="1"/>
    <col min="15370" max="15370" width="5.5546875" style="959" customWidth="1"/>
    <col min="15371" max="15371" width="5.88671875" style="959" customWidth="1"/>
    <col min="15372" max="15372" width="7.44140625" style="959" bestFit="1" customWidth="1"/>
    <col min="15373" max="15373" width="6.109375" style="959" customWidth="1"/>
    <col min="15374" max="15374" width="5.5546875" style="959" customWidth="1"/>
    <col min="15375" max="15375" width="8.5546875" style="959" bestFit="1" customWidth="1"/>
    <col min="15376" max="15376" width="7.44140625" style="959" bestFit="1" customWidth="1"/>
    <col min="15377" max="15377" width="5.5546875" style="959" customWidth="1"/>
    <col min="15378" max="15379" width="7.44140625" style="959" bestFit="1" customWidth="1"/>
    <col min="15380" max="15380" width="5.5546875" style="959" customWidth="1"/>
    <col min="15381" max="15381" width="7.44140625" style="959" bestFit="1" customWidth="1"/>
    <col min="15382" max="15382" width="8.109375" style="959" customWidth="1"/>
    <col min="15383" max="15616" width="9.109375" style="959"/>
    <col min="15617" max="15617" width="10.6640625" style="959" customWidth="1"/>
    <col min="15618" max="15619" width="5.5546875" style="959" customWidth="1"/>
    <col min="15620" max="15620" width="6.33203125" style="959" customWidth="1"/>
    <col min="15621" max="15622" width="5.5546875" style="959" customWidth="1"/>
    <col min="15623" max="15623" width="5.88671875" style="959" customWidth="1"/>
    <col min="15624" max="15624" width="7.33203125" style="959" customWidth="1"/>
    <col min="15625" max="15625" width="6.109375" style="959" customWidth="1"/>
    <col min="15626" max="15626" width="5.5546875" style="959" customWidth="1"/>
    <col min="15627" max="15627" width="5.88671875" style="959" customWidth="1"/>
    <col min="15628" max="15628" width="7.44140625" style="959" bestFit="1" customWidth="1"/>
    <col min="15629" max="15629" width="6.109375" style="959" customWidth="1"/>
    <col min="15630" max="15630" width="5.5546875" style="959" customWidth="1"/>
    <col min="15631" max="15631" width="8.5546875" style="959" bestFit="1" customWidth="1"/>
    <col min="15632" max="15632" width="7.44140625" style="959" bestFit="1" customWidth="1"/>
    <col min="15633" max="15633" width="5.5546875" style="959" customWidth="1"/>
    <col min="15634" max="15635" width="7.44140625" style="959" bestFit="1" customWidth="1"/>
    <col min="15636" max="15636" width="5.5546875" style="959" customWidth="1"/>
    <col min="15637" max="15637" width="7.44140625" style="959" bestFit="1" customWidth="1"/>
    <col min="15638" max="15638" width="8.109375" style="959" customWidth="1"/>
    <col min="15639" max="15872" width="9.109375" style="959"/>
    <col min="15873" max="15873" width="10.6640625" style="959" customWidth="1"/>
    <col min="15874" max="15875" width="5.5546875" style="959" customWidth="1"/>
    <col min="15876" max="15876" width="6.33203125" style="959" customWidth="1"/>
    <col min="15877" max="15878" width="5.5546875" style="959" customWidth="1"/>
    <col min="15879" max="15879" width="5.88671875" style="959" customWidth="1"/>
    <col min="15880" max="15880" width="7.33203125" style="959" customWidth="1"/>
    <col min="15881" max="15881" width="6.109375" style="959" customWidth="1"/>
    <col min="15882" max="15882" width="5.5546875" style="959" customWidth="1"/>
    <col min="15883" max="15883" width="5.88671875" style="959" customWidth="1"/>
    <col min="15884" max="15884" width="7.44140625" style="959" bestFit="1" customWidth="1"/>
    <col min="15885" max="15885" width="6.109375" style="959" customWidth="1"/>
    <col min="15886" max="15886" width="5.5546875" style="959" customWidth="1"/>
    <col min="15887" max="15887" width="8.5546875" style="959" bestFit="1" customWidth="1"/>
    <col min="15888" max="15888" width="7.44140625" style="959" bestFit="1" customWidth="1"/>
    <col min="15889" max="15889" width="5.5546875" style="959" customWidth="1"/>
    <col min="15890" max="15891" width="7.44140625" style="959" bestFit="1" customWidth="1"/>
    <col min="15892" max="15892" width="5.5546875" style="959" customWidth="1"/>
    <col min="15893" max="15893" width="7.44140625" style="959" bestFit="1" customWidth="1"/>
    <col min="15894" max="15894" width="8.109375" style="959" customWidth="1"/>
    <col min="15895" max="16128" width="9.109375" style="959"/>
    <col min="16129" max="16129" width="10.6640625" style="959" customWidth="1"/>
    <col min="16130" max="16131" width="5.5546875" style="959" customWidth="1"/>
    <col min="16132" max="16132" width="6.33203125" style="959" customWidth="1"/>
    <col min="16133" max="16134" width="5.5546875" style="959" customWidth="1"/>
    <col min="16135" max="16135" width="5.88671875" style="959" customWidth="1"/>
    <col min="16136" max="16136" width="7.33203125" style="959" customWidth="1"/>
    <col min="16137" max="16137" width="6.109375" style="959" customWidth="1"/>
    <col min="16138" max="16138" width="5.5546875" style="959" customWidth="1"/>
    <col min="16139" max="16139" width="5.88671875" style="959" customWidth="1"/>
    <col min="16140" max="16140" width="7.44140625" style="959" bestFit="1" customWidth="1"/>
    <col min="16141" max="16141" width="6.109375" style="959" customWidth="1"/>
    <col min="16142" max="16142" width="5.5546875" style="959" customWidth="1"/>
    <col min="16143" max="16143" width="8.5546875" style="959" bestFit="1" customWidth="1"/>
    <col min="16144" max="16144" width="7.44140625" style="959" bestFit="1" customWidth="1"/>
    <col min="16145" max="16145" width="5.5546875" style="959" customWidth="1"/>
    <col min="16146" max="16147" width="7.44140625" style="959" bestFit="1" customWidth="1"/>
    <col min="16148" max="16148" width="5.5546875" style="959" customWidth="1"/>
    <col min="16149" max="16149" width="7.44140625" style="959" bestFit="1" customWidth="1"/>
    <col min="16150" max="16150" width="8.109375" style="959" customWidth="1"/>
    <col min="16151" max="16384" width="9.109375" style="959"/>
  </cols>
  <sheetData>
    <row r="1" spans="1:25" s="949" customFormat="1" ht="12.15" customHeight="1">
      <c r="A1" s="946" t="s">
        <v>276</v>
      </c>
      <c r="B1" s="947"/>
      <c r="C1" s="947"/>
      <c r="D1" s="947"/>
      <c r="E1" s="947"/>
      <c r="F1" s="947"/>
      <c r="G1" s="947"/>
      <c r="H1" s="947"/>
      <c r="I1" s="947"/>
      <c r="J1" s="947"/>
      <c r="K1" s="947"/>
      <c r="L1" s="947"/>
      <c r="M1" s="947"/>
      <c r="N1" s="947"/>
      <c r="O1" s="947"/>
      <c r="P1" s="947"/>
      <c r="Q1" s="1747" t="s">
        <v>344</v>
      </c>
      <c r="R1" s="1748"/>
      <c r="S1" s="1749" t="s">
        <v>1158</v>
      </c>
      <c r="T1" s="1750"/>
      <c r="U1" s="1750"/>
      <c r="V1" s="1751"/>
      <c r="W1" s="119" t="s">
        <v>9</v>
      </c>
      <c r="X1" s="948"/>
      <c r="Y1" s="948"/>
    </row>
    <row r="2" spans="1:25" s="949" customFormat="1" ht="12.15" customHeight="1">
      <c r="A2" s="946" t="s">
        <v>1112</v>
      </c>
      <c r="B2" s="1021" t="s">
        <v>1113</v>
      </c>
      <c r="C2" s="950"/>
      <c r="D2" s="950"/>
      <c r="E2" s="950"/>
      <c r="F2" s="950"/>
      <c r="G2" s="950"/>
      <c r="H2" s="950"/>
      <c r="I2" s="950"/>
      <c r="J2" s="950"/>
      <c r="K2" s="950"/>
      <c r="L2" s="950"/>
      <c r="M2" s="950"/>
      <c r="N2" s="950"/>
      <c r="O2" s="950"/>
      <c r="P2" s="950"/>
      <c r="Q2" s="1747" t="s">
        <v>1114</v>
      </c>
      <c r="R2" s="1748"/>
      <c r="S2" s="1747" t="s">
        <v>1115</v>
      </c>
      <c r="T2" s="1752"/>
      <c r="U2" s="1752"/>
      <c r="V2" s="1753"/>
      <c r="W2" s="948"/>
      <c r="X2" s="948"/>
      <c r="Y2" s="948"/>
    </row>
    <row r="3" spans="1:25" s="974" customFormat="1" ht="20.25" customHeight="1">
      <c r="A3" s="973"/>
      <c r="B3" s="973"/>
      <c r="C3" s="973"/>
      <c r="D3" s="973"/>
      <c r="E3" s="973"/>
      <c r="F3" s="973"/>
      <c r="G3" s="1022" t="s">
        <v>1162</v>
      </c>
      <c r="I3" s="947"/>
      <c r="K3" s="975"/>
      <c r="L3" s="976"/>
      <c r="M3" s="976"/>
      <c r="N3" s="973"/>
      <c r="O3" s="973"/>
      <c r="P3" s="973"/>
      <c r="Q3" s="973"/>
      <c r="R3" s="973"/>
      <c r="S3" s="973"/>
      <c r="T3" s="973"/>
      <c r="U3" s="977" t="s">
        <v>1116</v>
      </c>
      <c r="V3" s="978" t="s">
        <v>1117</v>
      </c>
      <c r="W3" s="979"/>
      <c r="X3" s="979"/>
      <c r="Y3" s="979"/>
    </row>
    <row r="4" spans="1:25" s="974" customFormat="1" ht="12.15" customHeight="1">
      <c r="A4" s="973"/>
      <c r="B4" s="973"/>
      <c r="C4" s="973"/>
      <c r="D4" s="973"/>
      <c r="E4" s="973"/>
      <c r="F4" s="973"/>
      <c r="G4" s="973"/>
      <c r="H4" s="973"/>
      <c r="I4" s="1754" t="s">
        <v>1157</v>
      </c>
      <c r="J4" s="1754"/>
      <c r="K4" s="1754"/>
      <c r="L4" s="1754"/>
      <c r="M4" s="1754"/>
      <c r="N4" s="973"/>
      <c r="O4" s="973"/>
      <c r="P4" s="973"/>
      <c r="Q4" s="973"/>
      <c r="R4" s="973"/>
      <c r="S4" s="973"/>
      <c r="T4" s="973"/>
      <c r="U4" s="973"/>
      <c r="V4" s="973"/>
      <c r="W4" s="979"/>
      <c r="X4" s="979"/>
      <c r="Y4" s="979"/>
    </row>
    <row r="5" spans="1:25" ht="12.15" customHeight="1">
      <c r="A5" s="956"/>
      <c r="B5" s="956"/>
      <c r="C5" s="956"/>
      <c r="D5" s="956"/>
      <c r="E5" s="956"/>
      <c r="F5" s="956"/>
      <c r="G5" s="956"/>
      <c r="H5" s="956"/>
      <c r="I5" s="956"/>
      <c r="J5" s="956"/>
      <c r="K5" s="956"/>
      <c r="L5" s="956"/>
      <c r="M5" s="956"/>
      <c r="N5" s="956"/>
      <c r="O5" s="956"/>
      <c r="P5" s="956"/>
      <c r="Q5" s="956"/>
      <c r="R5" s="956"/>
      <c r="S5" s="956"/>
      <c r="T5" s="956"/>
      <c r="U5" s="956"/>
      <c r="V5" s="956"/>
      <c r="W5" s="958"/>
      <c r="X5" s="958"/>
      <c r="Y5" s="958"/>
    </row>
    <row r="6" spans="1:25" ht="12.15" customHeight="1">
      <c r="A6" s="960"/>
      <c r="B6" s="1755" t="s">
        <v>1131</v>
      </c>
      <c r="C6" s="1756"/>
      <c r="D6" s="1756"/>
      <c r="E6" s="1756"/>
      <c r="F6" s="1756"/>
      <c r="G6" s="1756"/>
      <c r="H6" s="1756"/>
      <c r="I6" s="1756"/>
      <c r="J6" s="1756"/>
      <c r="K6" s="1756"/>
      <c r="L6" s="1756"/>
      <c r="M6" s="1757"/>
      <c r="N6" s="1755" t="s">
        <v>1132</v>
      </c>
      <c r="O6" s="1756"/>
      <c r="P6" s="1757"/>
      <c r="Q6" s="1755" t="s">
        <v>1133</v>
      </c>
      <c r="R6" s="1756"/>
      <c r="S6" s="1757"/>
      <c r="T6" s="1755" t="s">
        <v>1134</v>
      </c>
      <c r="U6" s="1756"/>
      <c r="V6" s="1756"/>
      <c r="W6" s="958"/>
      <c r="X6" s="958"/>
      <c r="Y6" s="958"/>
    </row>
    <row r="7" spans="1:25" ht="12.15" customHeight="1">
      <c r="A7" s="960" t="s">
        <v>1121</v>
      </c>
      <c r="B7" s="1767" t="s">
        <v>1122</v>
      </c>
      <c r="C7" s="1768"/>
      <c r="D7" s="1768"/>
      <c r="E7" s="1769"/>
      <c r="F7" s="1760" t="s">
        <v>1125</v>
      </c>
      <c r="G7" s="1770" t="s">
        <v>1126</v>
      </c>
      <c r="H7" s="1771"/>
      <c r="I7" s="1772"/>
      <c r="J7" s="1760" t="s">
        <v>1125</v>
      </c>
      <c r="K7" s="1773" t="s">
        <v>1128</v>
      </c>
      <c r="L7" s="1774"/>
      <c r="M7" s="1775"/>
      <c r="N7" s="1760" t="s">
        <v>1122</v>
      </c>
      <c r="O7" s="980"/>
      <c r="P7" s="981"/>
      <c r="Q7" s="1760" t="s">
        <v>1122</v>
      </c>
      <c r="R7" s="980"/>
      <c r="S7" s="981"/>
      <c r="T7" s="1760" t="s">
        <v>1122</v>
      </c>
      <c r="U7" s="980"/>
      <c r="V7" s="982"/>
      <c r="W7" s="958"/>
      <c r="X7" s="958"/>
      <c r="Y7" s="958"/>
    </row>
    <row r="8" spans="1:25" ht="15.75" customHeight="1">
      <c r="A8" s="964"/>
      <c r="B8" s="965" t="s">
        <v>1127</v>
      </c>
      <c r="C8" s="965" t="s">
        <v>1129</v>
      </c>
      <c r="D8" s="965" t="s">
        <v>1130</v>
      </c>
      <c r="E8" s="965" t="s">
        <v>365</v>
      </c>
      <c r="F8" s="1761"/>
      <c r="G8" s="969" t="s">
        <v>1129</v>
      </c>
      <c r="H8" s="967" t="s">
        <v>1130</v>
      </c>
      <c r="I8" s="967" t="s">
        <v>365</v>
      </c>
      <c r="J8" s="1763"/>
      <c r="K8" s="967" t="s">
        <v>1129</v>
      </c>
      <c r="L8" s="970" t="s">
        <v>1130</v>
      </c>
      <c r="M8" s="967" t="s">
        <v>365</v>
      </c>
      <c r="N8" s="1761"/>
      <c r="O8" s="983" t="s">
        <v>1135</v>
      </c>
      <c r="P8" s="984" t="s">
        <v>1136</v>
      </c>
      <c r="Q8" s="1763"/>
      <c r="R8" s="983" t="s">
        <v>1135</v>
      </c>
      <c r="S8" s="984" t="s">
        <v>1136</v>
      </c>
      <c r="T8" s="1763"/>
      <c r="U8" s="983" t="s">
        <v>1135</v>
      </c>
      <c r="V8" s="985" t="s">
        <v>1136</v>
      </c>
      <c r="W8" s="958"/>
      <c r="X8" s="958"/>
      <c r="Y8" s="958"/>
    </row>
    <row r="9" spans="1:25" ht="12.15" customHeight="1">
      <c r="A9" s="960" t="s">
        <v>1159</v>
      </c>
      <c r="B9" s="971">
        <f>SUM(C9:E9)</f>
        <v>0</v>
      </c>
      <c r="C9" s="971">
        <f>G9+K9</f>
        <v>0</v>
      </c>
      <c r="D9" s="971">
        <f>H9+L9</f>
        <v>0</v>
      </c>
      <c r="E9" s="971">
        <f>I9+M9</f>
        <v>0</v>
      </c>
      <c r="F9" s="971">
        <f>SUM(G9:I9)</f>
        <v>0</v>
      </c>
      <c r="G9" s="971">
        <v>0</v>
      </c>
      <c r="H9" s="971">
        <v>0</v>
      </c>
      <c r="I9" s="971">
        <v>0</v>
      </c>
      <c r="J9" s="971">
        <f>SUM(K9:M9)</f>
        <v>0</v>
      </c>
      <c r="K9" s="971">
        <v>0</v>
      </c>
      <c r="L9" s="971">
        <v>0</v>
      </c>
      <c r="M9" s="971">
        <v>0</v>
      </c>
      <c r="N9" s="971">
        <f>SUM(O9:P9)</f>
        <v>0</v>
      </c>
      <c r="O9" s="971">
        <v>0</v>
      </c>
      <c r="P9" s="971">
        <v>0</v>
      </c>
      <c r="Q9" s="971">
        <f>SUM(R9:S9)</f>
        <v>0</v>
      </c>
      <c r="R9" s="971">
        <v>0</v>
      </c>
      <c r="S9" s="971">
        <v>0</v>
      </c>
      <c r="T9" s="971">
        <f>SUM(U9:V9)</f>
        <v>5</v>
      </c>
      <c r="U9" s="971">
        <v>3</v>
      </c>
      <c r="V9" s="986">
        <v>2</v>
      </c>
      <c r="W9" s="958"/>
      <c r="X9" s="958"/>
      <c r="Y9" s="958"/>
    </row>
    <row r="10" spans="1:25" ht="12.15" customHeight="1">
      <c r="A10" s="987"/>
      <c r="B10" s="971"/>
      <c r="C10" s="971"/>
      <c r="D10" s="971"/>
      <c r="E10" s="971"/>
      <c r="F10" s="971"/>
      <c r="G10" s="971"/>
      <c r="H10" s="971"/>
      <c r="I10" s="971"/>
      <c r="J10" s="971"/>
      <c r="K10" s="971"/>
      <c r="L10" s="971"/>
      <c r="M10" s="971"/>
      <c r="N10" s="971"/>
      <c r="O10" s="971"/>
      <c r="P10" s="971"/>
      <c r="Q10" s="971"/>
      <c r="R10" s="971"/>
      <c r="S10" s="971"/>
      <c r="T10" s="971"/>
      <c r="U10" s="971"/>
      <c r="V10" s="986"/>
      <c r="W10" s="958"/>
      <c r="X10" s="958"/>
      <c r="Y10" s="958"/>
    </row>
    <row r="11" spans="1:25" ht="12.15" customHeight="1">
      <c r="A11" s="987"/>
      <c r="B11" s="971"/>
      <c r="C11" s="971"/>
      <c r="D11" s="971"/>
      <c r="E11" s="971"/>
      <c r="F11" s="971"/>
      <c r="G11" s="971"/>
      <c r="H11" s="971"/>
      <c r="I11" s="971"/>
      <c r="J11" s="971"/>
      <c r="K11" s="971"/>
      <c r="L11" s="971"/>
      <c r="M11" s="971"/>
      <c r="N11" s="971"/>
      <c r="O11" s="971"/>
      <c r="P11" s="971"/>
      <c r="Q11" s="971"/>
      <c r="R11" s="971"/>
      <c r="S11" s="971"/>
      <c r="T11" s="971"/>
      <c r="U11" s="971"/>
      <c r="V11" s="986"/>
      <c r="W11" s="958"/>
      <c r="X11" s="958"/>
      <c r="Y11" s="958"/>
    </row>
    <row r="12" spans="1:25" ht="12.15" customHeight="1">
      <c r="A12" s="987"/>
      <c r="B12" s="971"/>
      <c r="C12" s="971"/>
      <c r="D12" s="971"/>
      <c r="E12" s="971"/>
      <c r="F12" s="971"/>
      <c r="G12" s="971"/>
      <c r="H12" s="971"/>
      <c r="I12" s="971"/>
      <c r="J12" s="971"/>
      <c r="K12" s="971"/>
      <c r="L12" s="971"/>
      <c r="M12" s="971"/>
      <c r="N12" s="971"/>
      <c r="O12" s="971"/>
      <c r="P12" s="971"/>
      <c r="Q12" s="971"/>
      <c r="R12" s="971"/>
      <c r="S12" s="971"/>
      <c r="T12" s="971"/>
      <c r="U12" s="971"/>
      <c r="V12" s="986"/>
      <c r="W12" s="958"/>
      <c r="X12" s="958"/>
      <c r="Y12" s="958"/>
    </row>
    <row r="13" spans="1:25" ht="12.15" customHeight="1">
      <c r="A13" s="987"/>
      <c r="B13" s="971"/>
      <c r="C13" s="971"/>
      <c r="D13" s="971"/>
      <c r="E13" s="971"/>
      <c r="F13" s="971"/>
      <c r="G13" s="971"/>
      <c r="H13" s="971"/>
      <c r="I13" s="971"/>
      <c r="J13" s="971"/>
      <c r="K13" s="971"/>
      <c r="L13" s="971"/>
      <c r="M13" s="971"/>
      <c r="N13" s="971"/>
      <c r="O13" s="971"/>
      <c r="P13" s="971"/>
      <c r="Q13" s="971"/>
      <c r="R13" s="971"/>
      <c r="S13" s="971"/>
      <c r="T13" s="971"/>
      <c r="U13" s="971"/>
      <c r="V13" s="986"/>
      <c r="W13" s="958"/>
      <c r="X13" s="958"/>
      <c r="Y13" s="958"/>
    </row>
    <row r="14" spans="1:25" ht="12.15" customHeight="1">
      <c r="A14" s="987"/>
      <c r="B14" s="971"/>
      <c r="C14" s="971"/>
      <c r="D14" s="971"/>
      <c r="E14" s="971"/>
      <c r="F14" s="971"/>
      <c r="G14" s="971"/>
      <c r="H14" s="971"/>
      <c r="I14" s="971"/>
      <c r="J14" s="971"/>
      <c r="K14" s="971"/>
      <c r="L14" s="971"/>
      <c r="M14" s="971"/>
      <c r="N14" s="971"/>
      <c r="O14" s="971"/>
      <c r="P14" s="971"/>
      <c r="Q14" s="971"/>
      <c r="R14" s="971"/>
      <c r="S14" s="971"/>
      <c r="T14" s="971"/>
      <c r="U14" s="971"/>
      <c r="V14" s="986"/>
      <c r="W14" s="958"/>
      <c r="X14" s="958"/>
      <c r="Y14" s="958"/>
    </row>
    <row r="15" spans="1:25" ht="12.15" customHeight="1">
      <c r="A15" s="987"/>
      <c r="B15" s="971"/>
      <c r="C15" s="971"/>
      <c r="D15" s="971"/>
      <c r="E15" s="971"/>
      <c r="F15" s="971"/>
      <c r="G15" s="971"/>
      <c r="H15" s="971"/>
      <c r="I15" s="971"/>
      <c r="J15" s="971"/>
      <c r="K15" s="971"/>
      <c r="L15" s="971"/>
      <c r="M15" s="971"/>
      <c r="N15" s="971"/>
      <c r="O15" s="971"/>
      <c r="P15" s="971"/>
      <c r="Q15" s="971"/>
      <c r="R15" s="971"/>
      <c r="S15" s="971"/>
      <c r="T15" s="971"/>
      <c r="U15" s="971"/>
      <c r="V15" s="986"/>
      <c r="W15" s="958"/>
      <c r="X15" s="958"/>
      <c r="Y15" s="958"/>
    </row>
    <row r="16" spans="1:25" ht="12.15" customHeight="1">
      <c r="A16" s="987"/>
      <c r="B16" s="971"/>
      <c r="C16" s="971"/>
      <c r="D16" s="971"/>
      <c r="E16" s="971"/>
      <c r="F16" s="971"/>
      <c r="G16" s="971"/>
      <c r="H16" s="971"/>
      <c r="I16" s="971"/>
      <c r="J16" s="971"/>
      <c r="K16" s="971"/>
      <c r="L16" s="971"/>
      <c r="M16" s="971"/>
      <c r="N16" s="971"/>
      <c r="O16" s="971"/>
      <c r="P16" s="971"/>
      <c r="Q16" s="971"/>
      <c r="R16" s="971"/>
      <c r="S16" s="971"/>
      <c r="T16" s="971"/>
      <c r="U16" s="971"/>
      <c r="V16" s="986"/>
      <c r="W16" s="958"/>
      <c r="X16" s="958"/>
      <c r="Y16" s="958"/>
    </row>
    <row r="17" spans="1:25" ht="12.15" customHeight="1">
      <c r="A17" s="987"/>
      <c r="B17" s="971"/>
      <c r="C17" s="971"/>
      <c r="D17" s="971"/>
      <c r="E17" s="971"/>
      <c r="F17" s="971"/>
      <c r="G17" s="971"/>
      <c r="H17" s="971"/>
      <c r="I17" s="971"/>
      <c r="J17" s="971"/>
      <c r="K17" s="971"/>
      <c r="L17" s="971"/>
      <c r="M17" s="971"/>
      <c r="N17" s="971"/>
      <c r="O17" s="971"/>
      <c r="P17" s="971"/>
      <c r="Q17" s="971"/>
      <c r="R17" s="971"/>
      <c r="S17" s="971"/>
      <c r="T17" s="971"/>
      <c r="U17" s="971"/>
      <c r="V17" s="986"/>
      <c r="W17" s="958"/>
      <c r="X17" s="958"/>
      <c r="Y17" s="958"/>
    </row>
    <row r="18" spans="1:25" ht="12.15" customHeight="1">
      <c r="A18" s="987"/>
      <c r="B18" s="971"/>
      <c r="C18" s="971"/>
      <c r="D18" s="971"/>
      <c r="E18" s="971"/>
      <c r="F18" s="971"/>
      <c r="G18" s="971"/>
      <c r="H18" s="971"/>
      <c r="I18" s="971"/>
      <c r="J18" s="971"/>
      <c r="K18" s="971"/>
      <c r="L18" s="971"/>
      <c r="M18" s="971"/>
      <c r="N18" s="971"/>
      <c r="O18" s="971"/>
      <c r="P18" s="971"/>
      <c r="Q18" s="971"/>
      <c r="R18" s="971"/>
      <c r="S18" s="971"/>
      <c r="T18" s="971"/>
      <c r="U18" s="971"/>
      <c r="V18" s="986"/>
      <c r="W18" s="958"/>
      <c r="X18" s="958"/>
      <c r="Y18" s="958"/>
    </row>
    <row r="19" spans="1:25" ht="12.15" customHeight="1">
      <c r="A19" s="987"/>
      <c r="B19" s="971"/>
      <c r="C19" s="971"/>
      <c r="D19" s="971"/>
      <c r="E19" s="971"/>
      <c r="F19" s="971"/>
      <c r="G19" s="971"/>
      <c r="H19" s="971"/>
      <c r="I19" s="971"/>
      <c r="J19" s="971"/>
      <c r="K19" s="971"/>
      <c r="L19" s="971"/>
      <c r="M19" s="971"/>
      <c r="N19" s="971"/>
      <c r="O19" s="971"/>
      <c r="P19" s="971"/>
      <c r="Q19" s="971"/>
      <c r="R19" s="971"/>
      <c r="S19" s="971"/>
      <c r="T19" s="971"/>
      <c r="U19" s="971"/>
      <c r="V19" s="986"/>
      <c r="W19" s="958"/>
      <c r="X19" s="958"/>
      <c r="Y19" s="958"/>
    </row>
    <row r="20" spans="1:25" ht="12.15" customHeight="1">
      <c r="A20" s="987"/>
      <c r="B20" s="971"/>
      <c r="C20" s="971"/>
      <c r="D20" s="971"/>
      <c r="E20" s="971"/>
      <c r="F20" s="971"/>
      <c r="G20" s="971"/>
      <c r="H20" s="971"/>
      <c r="I20" s="971"/>
      <c r="J20" s="971"/>
      <c r="K20" s="971"/>
      <c r="L20" s="971"/>
      <c r="M20" s="971"/>
      <c r="N20" s="971"/>
      <c r="O20" s="971"/>
      <c r="P20" s="971"/>
      <c r="Q20" s="971"/>
      <c r="R20" s="971"/>
      <c r="S20" s="971"/>
      <c r="T20" s="971"/>
      <c r="U20" s="971"/>
      <c r="V20" s="986"/>
      <c r="W20" s="958"/>
      <c r="X20" s="958"/>
      <c r="Y20" s="958"/>
    </row>
    <row r="21" spans="1:25" ht="12.15" customHeight="1">
      <c r="A21" s="987"/>
      <c r="B21" s="971"/>
      <c r="C21" s="971"/>
      <c r="D21" s="971"/>
      <c r="E21" s="971"/>
      <c r="F21" s="971"/>
      <c r="G21" s="971"/>
      <c r="H21" s="971"/>
      <c r="I21" s="971"/>
      <c r="J21" s="971"/>
      <c r="K21" s="971"/>
      <c r="L21" s="971"/>
      <c r="M21" s="971"/>
      <c r="N21" s="971"/>
      <c r="O21" s="971"/>
      <c r="P21" s="971"/>
      <c r="Q21" s="971"/>
      <c r="R21" s="971"/>
      <c r="S21" s="971"/>
      <c r="T21" s="971"/>
      <c r="U21" s="971"/>
      <c r="V21" s="986"/>
      <c r="W21" s="958"/>
      <c r="X21" s="958"/>
      <c r="Y21" s="958"/>
    </row>
    <row r="22" spans="1:25" ht="12.15" customHeight="1">
      <c r="A22" s="987"/>
      <c r="B22" s="971"/>
      <c r="C22" s="971"/>
      <c r="D22" s="971"/>
      <c r="E22" s="971"/>
      <c r="F22" s="971"/>
      <c r="G22" s="971"/>
      <c r="H22" s="971"/>
      <c r="I22" s="971"/>
      <c r="J22" s="971"/>
      <c r="K22" s="971"/>
      <c r="L22" s="971"/>
      <c r="M22" s="971"/>
      <c r="N22" s="971"/>
      <c r="O22" s="971"/>
      <c r="P22" s="971"/>
      <c r="Q22" s="971"/>
      <c r="R22" s="971"/>
      <c r="S22" s="971"/>
      <c r="T22" s="971"/>
      <c r="U22" s="971"/>
      <c r="V22" s="986"/>
      <c r="W22" s="958"/>
      <c r="X22" s="958"/>
      <c r="Y22" s="958"/>
    </row>
    <row r="23" spans="1:25" ht="12.15" customHeight="1">
      <c r="A23" s="987"/>
      <c r="B23" s="971"/>
      <c r="C23" s="971"/>
      <c r="D23" s="971"/>
      <c r="E23" s="971"/>
      <c r="F23" s="971"/>
      <c r="G23" s="971"/>
      <c r="H23" s="971"/>
      <c r="I23" s="971"/>
      <c r="J23" s="971"/>
      <c r="K23" s="971"/>
      <c r="L23" s="971"/>
      <c r="M23" s="971"/>
      <c r="N23" s="971"/>
      <c r="O23" s="971"/>
      <c r="P23" s="971"/>
      <c r="Q23" s="971"/>
      <c r="R23" s="971"/>
      <c r="S23" s="971"/>
      <c r="T23" s="971"/>
      <c r="U23" s="971"/>
      <c r="V23" s="986"/>
      <c r="W23" s="958"/>
      <c r="X23" s="958"/>
      <c r="Y23" s="958"/>
    </row>
    <row r="24" spans="1:25" ht="12.15" customHeight="1">
      <c r="A24" s="987"/>
      <c r="B24" s="971"/>
      <c r="C24" s="971"/>
      <c r="D24" s="971"/>
      <c r="E24" s="971"/>
      <c r="F24" s="971"/>
      <c r="G24" s="971"/>
      <c r="H24" s="971"/>
      <c r="I24" s="971"/>
      <c r="J24" s="971"/>
      <c r="K24" s="971"/>
      <c r="L24" s="971"/>
      <c r="M24" s="971"/>
      <c r="N24" s="971"/>
      <c r="O24" s="971"/>
      <c r="P24" s="971"/>
      <c r="Q24" s="971"/>
      <c r="R24" s="971"/>
      <c r="S24" s="971"/>
      <c r="T24" s="971"/>
      <c r="U24" s="971"/>
      <c r="V24" s="986"/>
      <c r="W24" s="958"/>
      <c r="X24" s="958"/>
      <c r="Y24" s="958"/>
    </row>
    <row r="25" spans="1:25" ht="12.15" customHeight="1">
      <c r="A25" s="987"/>
      <c r="B25" s="971"/>
      <c r="C25" s="971"/>
      <c r="D25" s="971"/>
      <c r="E25" s="971"/>
      <c r="F25" s="971"/>
      <c r="G25" s="971"/>
      <c r="H25" s="971"/>
      <c r="I25" s="971"/>
      <c r="J25" s="971"/>
      <c r="K25" s="971"/>
      <c r="L25" s="971"/>
      <c r="M25" s="971"/>
      <c r="N25" s="971"/>
      <c r="O25" s="971"/>
      <c r="P25" s="971"/>
      <c r="Q25" s="971"/>
      <c r="R25" s="971"/>
      <c r="S25" s="971"/>
      <c r="T25" s="971"/>
      <c r="U25" s="971"/>
      <c r="V25" s="986"/>
      <c r="W25" s="958"/>
      <c r="X25" s="958"/>
      <c r="Y25" s="958"/>
    </row>
    <row r="26" spans="1:25" ht="12.15" customHeight="1">
      <c r="A26" s="987"/>
      <c r="B26" s="971"/>
      <c r="C26" s="971"/>
      <c r="D26" s="971"/>
      <c r="E26" s="971"/>
      <c r="F26" s="971"/>
      <c r="G26" s="971"/>
      <c r="H26" s="971"/>
      <c r="I26" s="971"/>
      <c r="J26" s="971"/>
      <c r="K26" s="971"/>
      <c r="L26" s="971"/>
      <c r="M26" s="971"/>
      <c r="N26" s="971"/>
      <c r="O26" s="971"/>
      <c r="P26" s="971"/>
      <c r="Q26" s="971"/>
      <c r="R26" s="971"/>
      <c r="S26" s="971"/>
      <c r="T26" s="971"/>
      <c r="U26" s="971"/>
      <c r="V26" s="986"/>
      <c r="W26" s="958"/>
      <c r="X26" s="958"/>
      <c r="Y26" s="958"/>
    </row>
    <row r="27" spans="1:25" ht="12.15" customHeight="1">
      <c r="A27" s="987"/>
      <c r="B27" s="971"/>
      <c r="C27" s="971"/>
      <c r="D27" s="971"/>
      <c r="E27" s="971"/>
      <c r="F27" s="971"/>
      <c r="G27" s="971"/>
      <c r="H27" s="971"/>
      <c r="I27" s="971"/>
      <c r="J27" s="971"/>
      <c r="K27" s="971"/>
      <c r="L27" s="971"/>
      <c r="M27" s="971"/>
      <c r="N27" s="971"/>
      <c r="O27" s="971"/>
      <c r="P27" s="971"/>
      <c r="Q27" s="971"/>
      <c r="R27" s="971"/>
      <c r="S27" s="971"/>
      <c r="T27" s="971"/>
      <c r="U27" s="971"/>
      <c r="V27" s="986"/>
      <c r="W27" s="958"/>
      <c r="X27" s="958"/>
      <c r="Y27" s="958"/>
    </row>
    <row r="28" spans="1:25" ht="12.15" customHeight="1">
      <c r="A28" s="987"/>
      <c r="B28" s="971"/>
      <c r="C28" s="971"/>
      <c r="D28" s="971"/>
      <c r="E28" s="971"/>
      <c r="F28" s="971"/>
      <c r="G28" s="971"/>
      <c r="H28" s="971"/>
      <c r="I28" s="971"/>
      <c r="J28" s="971"/>
      <c r="K28" s="971"/>
      <c r="L28" s="971"/>
      <c r="M28" s="971"/>
      <c r="N28" s="971"/>
      <c r="O28" s="971"/>
      <c r="P28" s="971"/>
      <c r="Q28" s="971"/>
      <c r="R28" s="971"/>
      <c r="S28" s="971"/>
      <c r="T28" s="971"/>
      <c r="U28" s="971"/>
      <c r="V28" s="986"/>
      <c r="W28" s="958"/>
      <c r="X28" s="958"/>
      <c r="Y28" s="958"/>
    </row>
    <row r="29" spans="1:25" ht="12.15" customHeight="1">
      <c r="A29" s="987"/>
      <c r="B29" s="971"/>
      <c r="C29" s="971"/>
      <c r="D29" s="971"/>
      <c r="E29" s="971"/>
      <c r="F29" s="971"/>
      <c r="G29" s="971"/>
      <c r="H29" s="971"/>
      <c r="I29" s="971"/>
      <c r="J29" s="971"/>
      <c r="K29" s="971"/>
      <c r="L29" s="971"/>
      <c r="M29" s="971"/>
      <c r="N29" s="971"/>
      <c r="O29" s="971"/>
      <c r="P29" s="971"/>
      <c r="Q29" s="971"/>
      <c r="R29" s="971"/>
      <c r="S29" s="971"/>
      <c r="T29" s="971"/>
      <c r="U29" s="971"/>
      <c r="V29" s="986"/>
      <c r="W29" s="958"/>
      <c r="X29" s="958"/>
      <c r="Y29" s="958"/>
    </row>
    <row r="30" spans="1:25" ht="12.15" customHeight="1">
      <c r="A30" s="987"/>
      <c r="B30" s="971"/>
      <c r="C30" s="971"/>
      <c r="D30" s="971"/>
      <c r="E30" s="971"/>
      <c r="F30" s="971"/>
      <c r="G30" s="971"/>
      <c r="H30" s="971"/>
      <c r="I30" s="971"/>
      <c r="J30" s="971"/>
      <c r="K30" s="971"/>
      <c r="L30" s="971"/>
      <c r="M30" s="971"/>
      <c r="N30" s="971"/>
      <c r="O30" s="971"/>
      <c r="P30" s="971"/>
      <c r="Q30" s="971"/>
      <c r="R30" s="971"/>
      <c r="S30" s="971"/>
      <c r="T30" s="971"/>
      <c r="U30" s="971"/>
      <c r="V30" s="986"/>
      <c r="W30" s="958"/>
      <c r="X30" s="958"/>
      <c r="Y30" s="958"/>
    </row>
    <row r="31" spans="1:25" ht="12.15" customHeight="1">
      <c r="A31" s="987"/>
      <c r="B31" s="971"/>
      <c r="C31" s="971"/>
      <c r="D31" s="971"/>
      <c r="E31" s="971"/>
      <c r="F31" s="971"/>
      <c r="G31" s="971"/>
      <c r="H31" s="971"/>
      <c r="I31" s="971"/>
      <c r="J31" s="971"/>
      <c r="K31" s="971"/>
      <c r="L31" s="971"/>
      <c r="M31" s="971"/>
      <c r="N31" s="971"/>
      <c r="O31" s="971"/>
      <c r="P31" s="971"/>
      <c r="Q31" s="971"/>
      <c r="R31" s="971"/>
      <c r="S31" s="971"/>
      <c r="T31" s="971"/>
      <c r="U31" s="971"/>
      <c r="V31" s="986"/>
      <c r="W31" s="958"/>
      <c r="X31" s="958"/>
      <c r="Y31" s="958"/>
    </row>
    <row r="32" spans="1:25" ht="12.15" customHeight="1">
      <c r="A32" s="987"/>
      <c r="B32" s="971"/>
      <c r="C32" s="971"/>
      <c r="D32" s="971"/>
      <c r="E32" s="971"/>
      <c r="F32" s="971"/>
      <c r="G32" s="971"/>
      <c r="H32" s="971"/>
      <c r="I32" s="971"/>
      <c r="J32" s="971"/>
      <c r="K32" s="971"/>
      <c r="L32" s="971"/>
      <c r="M32" s="971"/>
      <c r="N32" s="971"/>
      <c r="O32" s="971"/>
      <c r="P32" s="971"/>
      <c r="Q32" s="971"/>
      <c r="R32" s="971"/>
      <c r="S32" s="971"/>
      <c r="T32" s="971"/>
      <c r="U32" s="971"/>
      <c r="V32" s="986"/>
      <c r="W32" s="958"/>
      <c r="X32" s="958"/>
      <c r="Y32" s="958"/>
    </row>
    <row r="33" spans="1:25" ht="12.15" customHeight="1">
      <c r="A33" s="964"/>
      <c r="B33" s="988"/>
      <c r="C33" s="988"/>
      <c r="D33" s="988"/>
      <c r="E33" s="988"/>
      <c r="F33" s="988"/>
      <c r="G33" s="988"/>
      <c r="H33" s="988"/>
      <c r="I33" s="988"/>
      <c r="J33" s="988"/>
      <c r="K33" s="988"/>
      <c r="L33" s="988"/>
      <c r="M33" s="988"/>
      <c r="N33" s="988"/>
      <c r="O33" s="988"/>
      <c r="P33" s="988"/>
      <c r="Q33" s="988"/>
      <c r="R33" s="971"/>
      <c r="S33" s="971"/>
      <c r="T33" s="989"/>
      <c r="U33" s="989"/>
      <c r="V33" s="990"/>
      <c r="W33" s="958"/>
      <c r="X33" s="958"/>
      <c r="Y33" s="958"/>
    </row>
    <row r="34" spans="1:25" ht="12.15" customHeight="1">
      <c r="A34" s="991" t="s">
        <v>310</v>
      </c>
      <c r="B34" s="991"/>
      <c r="C34" s="991"/>
      <c r="D34" s="957"/>
      <c r="E34" s="991" t="s">
        <v>311</v>
      </c>
      <c r="F34" s="991"/>
      <c r="G34" s="957"/>
      <c r="H34" s="991"/>
      <c r="I34" s="991"/>
      <c r="J34" s="991" t="s">
        <v>385</v>
      </c>
      <c r="K34" s="957"/>
      <c r="L34" s="991"/>
      <c r="M34" s="991"/>
      <c r="N34" s="1023"/>
      <c r="O34" s="991" t="s">
        <v>1137</v>
      </c>
      <c r="P34" s="957"/>
      <c r="Q34" s="992"/>
      <c r="R34" s="993"/>
      <c r="S34" s="993"/>
      <c r="T34" s="994"/>
      <c r="U34" s="993"/>
      <c r="V34" s="1024" t="s">
        <v>1155</v>
      </c>
      <c r="W34" s="958"/>
      <c r="X34" s="958"/>
      <c r="Y34" s="958"/>
    </row>
    <row r="35" spans="1:25" ht="12.15" customHeight="1">
      <c r="A35" s="1023"/>
      <c r="B35" s="1023"/>
      <c r="C35" s="1023"/>
      <c r="D35" s="1023"/>
      <c r="E35" s="1023"/>
      <c r="F35" s="1023"/>
      <c r="G35" s="957"/>
      <c r="H35" s="1023"/>
      <c r="I35" s="1023"/>
      <c r="J35" s="991" t="s">
        <v>314</v>
      </c>
      <c r="K35" s="957"/>
      <c r="L35" s="1023"/>
      <c r="M35" s="1023"/>
      <c r="N35" s="1023"/>
      <c r="O35" s="1023"/>
      <c r="P35" s="1023"/>
      <c r="Q35" s="957"/>
      <c r="R35" s="957"/>
      <c r="S35" s="957"/>
      <c r="T35" s="957"/>
      <c r="U35" s="957"/>
      <c r="V35" s="957"/>
      <c r="W35" s="958"/>
      <c r="X35" s="958"/>
      <c r="Y35" s="958"/>
    </row>
    <row r="36" spans="1:25" ht="12.15" customHeight="1">
      <c r="A36" s="992" t="s">
        <v>1138</v>
      </c>
      <c r="B36" s="957"/>
      <c r="C36" s="957"/>
      <c r="D36" s="957"/>
      <c r="E36" s="957"/>
      <c r="F36" s="957"/>
      <c r="G36" s="957"/>
      <c r="H36" s="957"/>
      <c r="I36" s="957"/>
      <c r="J36" s="957"/>
      <c r="K36" s="957"/>
      <c r="L36" s="957"/>
      <c r="M36" s="957"/>
      <c r="N36" s="957"/>
      <c r="O36" s="957"/>
      <c r="P36" s="957"/>
      <c r="Q36" s="957"/>
      <c r="R36" s="957"/>
      <c r="S36" s="957"/>
      <c r="T36" s="957"/>
      <c r="U36" s="957"/>
      <c r="V36" s="957"/>
      <c r="W36" s="958"/>
      <c r="X36" s="958"/>
      <c r="Y36" s="958"/>
    </row>
    <row r="37" spans="1:25" ht="12.15" customHeight="1">
      <c r="A37" s="992" t="s">
        <v>1139</v>
      </c>
      <c r="B37" s="957"/>
      <c r="C37" s="957"/>
      <c r="D37" s="957"/>
      <c r="E37" s="957"/>
      <c r="F37" s="957"/>
      <c r="G37" s="957"/>
      <c r="H37" s="957"/>
      <c r="I37" s="957"/>
      <c r="J37" s="957"/>
      <c r="K37" s="957"/>
      <c r="L37" s="957"/>
      <c r="M37" s="957"/>
      <c r="N37" s="957"/>
      <c r="O37" s="957"/>
      <c r="P37" s="957"/>
      <c r="Q37" s="957"/>
      <c r="R37" s="957"/>
      <c r="S37" s="957"/>
      <c r="T37" s="957"/>
      <c r="U37" s="957"/>
      <c r="V37" s="957"/>
      <c r="W37" s="958"/>
      <c r="X37" s="958"/>
      <c r="Y37" s="958"/>
    </row>
    <row r="38" spans="1:25" ht="12.15" customHeight="1">
      <c r="A38" s="992" t="s">
        <v>1161</v>
      </c>
      <c r="B38" s="957"/>
      <c r="C38" s="957"/>
      <c r="D38" s="957"/>
      <c r="E38" s="957"/>
      <c r="F38" s="957"/>
      <c r="G38" s="957"/>
      <c r="H38" s="957"/>
      <c r="I38" s="957"/>
      <c r="J38" s="957"/>
      <c r="K38" s="957"/>
      <c r="L38" s="957"/>
      <c r="M38" s="957"/>
      <c r="N38" s="957"/>
      <c r="O38" s="957"/>
      <c r="P38" s="957"/>
      <c r="Q38" s="957"/>
      <c r="R38" s="957"/>
      <c r="S38" s="957"/>
      <c r="T38" s="957"/>
      <c r="U38" s="957"/>
      <c r="V38" s="957"/>
      <c r="W38" s="958"/>
      <c r="X38" s="958"/>
      <c r="Y38" s="958"/>
    </row>
    <row r="39" spans="1:25" ht="12.15" customHeight="1">
      <c r="A39" s="957"/>
      <c r="B39" s="957"/>
      <c r="C39" s="957"/>
      <c r="D39" s="957"/>
      <c r="E39" s="957"/>
      <c r="F39" s="957"/>
      <c r="G39" s="957"/>
      <c r="H39" s="957"/>
      <c r="I39" s="957"/>
      <c r="J39" s="957"/>
      <c r="K39" s="957"/>
      <c r="L39" s="957"/>
      <c r="M39" s="957"/>
      <c r="N39" s="957"/>
      <c r="O39" s="957"/>
      <c r="P39" s="957"/>
      <c r="Q39" s="957"/>
      <c r="R39" s="957"/>
      <c r="S39" s="957"/>
      <c r="T39" s="957"/>
      <c r="U39" s="957"/>
      <c r="V39" s="957"/>
      <c r="W39" s="958"/>
      <c r="X39" s="958"/>
      <c r="Y39" s="958"/>
    </row>
    <row r="40" spans="1:25" ht="12.15" customHeight="1">
      <c r="A40" s="957"/>
      <c r="B40" s="957"/>
      <c r="C40" s="957"/>
      <c r="D40" s="957"/>
      <c r="E40" s="957"/>
      <c r="F40" s="957"/>
      <c r="G40" s="957"/>
      <c r="H40" s="957"/>
      <c r="I40" s="957"/>
      <c r="J40" s="957"/>
      <c r="K40" s="957"/>
      <c r="L40" s="957"/>
      <c r="M40" s="957"/>
      <c r="N40" s="957"/>
      <c r="O40" s="957"/>
      <c r="P40" s="957"/>
      <c r="Q40" s="957"/>
      <c r="R40" s="957"/>
      <c r="S40" s="957"/>
      <c r="T40" s="957"/>
      <c r="U40" s="957"/>
      <c r="V40" s="957"/>
      <c r="W40" s="958"/>
      <c r="X40" s="958"/>
      <c r="Y40" s="958"/>
    </row>
    <row r="41" spans="1:25" ht="12.15" customHeight="1">
      <c r="A41" s="957"/>
      <c r="B41" s="957"/>
      <c r="C41" s="957"/>
      <c r="D41" s="957"/>
      <c r="E41" s="957"/>
      <c r="F41" s="957"/>
      <c r="G41" s="957"/>
      <c r="H41" s="957"/>
      <c r="I41" s="957"/>
      <c r="J41" s="957"/>
      <c r="K41" s="957"/>
      <c r="L41" s="957"/>
      <c r="M41" s="957"/>
      <c r="N41" s="957"/>
      <c r="O41" s="957"/>
      <c r="P41" s="957"/>
      <c r="Q41" s="957"/>
      <c r="R41" s="957"/>
      <c r="S41" s="957"/>
      <c r="T41" s="957"/>
      <c r="U41" s="957"/>
      <c r="V41" s="957"/>
      <c r="W41" s="958"/>
      <c r="X41" s="958"/>
      <c r="Y41" s="958"/>
    </row>
  </sheetData>
  <mergeCells count="17">
    <mergeCell ref="Q7:Q8"/>
    <mergeCell ref="T7:T8"/>
    <mergeCell ref="B7:E7"/>
    <mergeCell ref="F7:F8"/>
    <mergeCell ref="G7:I7"/>
    <mergeCell ref="J7:J8"/>
    <mergeCell ref="K7:M7"/>
    <mergeCell ref="N7:N8"/>
    <mergeCell ref="B6:M6"/>
    <mergeCell ref="N6:P6"/>
    <mergeCell ref="Q6:S6"/>
    <mergeCell ref="T6:V6"/>
    <mergeCell ref="Q1:R1"/>
    <mergeCell ref="S1:V1"/>
    <mergeCell ref="Q2:R2"/>
    <mergeCell ref="S2:V2"/>
    <mergeCell ref="I4:M4"/>
  </mergeCells>
  <phoneticPr fontId="8" type="noConversion"/>
  <hyperlinks>
    <hyperlink ref="W1" location="預告統計資料發布時間表!A1" display="回發布時間表" xr:uid="{D95A4CD3-AD71-402F-A61D-2EEE671BDDC1}"/>
  </hyperlinks>
  <pageMargins left="0.74803149606299213" right="0.74803149606299213" top="0.59055118110236215" bottom="0.59055118110236215" header="0.51181102362204722" footer="0.51181102362204722"/>
  <pageSetup paperSize="9" scale="80" orientation="landscape" horizontalDpi="300" verticalDpi="300" r:id="rId1"/>
  <headerFooter alignWithMargins="0"/>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667108-697C-40ED-952C-2BB63F2DC056}">
  <sheetPr>
    <pageSetUpPr fitToPage="1"/>
  </sheetPr>
  <dimension ref="A1:Q36"/>
  <sheetViews>
    <sheetView workbookViewId="0">
      <selection activeCell="Q1" sqref="Q1"/>
    </sheetView>
  </sheetViews>
  <sheetFormatPr defaultColWidth="9" defaultRowHeight="15.6"/>
  <cols>
    <col min="1" max="1" width="10.21875" style="1004" customWidth="1"/>
    <col min="2" max="5" width="7.88671875" style="1004" customWidth="1"/>
    <col min="6" max="6" width="7.77734375" style="1004" customWidth="1"/>
    <col min="7" max="16" width="7.88671875" style="1004" customWidth="1"/>
    <col min="17" max="256" width="9" style="1004"/>
    <col min="257" max="257" width="10.21875" style="1004" customWidth="1"/>
    <col min="258" max="261" width="7.88671875" style="1004" customWidth="1"/>
    <col min="262" max="262" width="7.77734375" style="1004" customWidth="1"/>
    <col min="263" max="272" width="7.88671875" style="1004" customWidth="1"/>
    <col min="273" max="512" width="9" style="1004"/>
    <col min="513" max="513" width="10.21875" style="1004" customWidth="1"/>
    <col min="514" max="517" width="7.88671875" style="1004" customWidth="1"/>
    <col min="518" max="518" width="7.77734375" style="1004" customWidth="1"/>
    <col min="519" max="528" width="7.88671875" style="1004" customWidth="1"/>
    <col min="529" max="768" width="9" style="1004"/>
    <col min="769" max="769" width="10.21875" style="1004" customWidth="1"/>
    <col min="770" max="773" width="7.88671875" style="1004" customWidth="1"/>
    <col min="774" max="774" width="7.77734375" style="1004" customWidth="1"/>
    <col min="775" max="784" width="7.88671875" style="1004" customWidth="1"/>
    <col min="785" max="1024" width="9" style="1004"/>
    <col min="1025" max="1025" width="10.21875" style="1004" customWidth="1"/>
    <col min="1026" max="1029" width="7.88671875" style="1004" customWidth="1"/>
    <col min="1030" max="1030" width="7.77734375" style="1004" customWidth="1"/>
    <col min="1031" max="1040" width="7.88671875" style="1004" customWidth="1"/>
    <col min="1041" max="1280" width="9" style="1004"/>
    <col min="1281" max="1281" width="10.21875" style="1004" customWidth="1"/>
    <col min="1282" max="1285" width="7.88671875" style="1004" customWidth="1"/>
    <col min="1286" max="1286" width="7.77734375" style="1004" customWidth="1"/>
    <col min="1287" max="1296" width="7.88671875" style="1004" customWidth="1"/>
    <col min="1297" max="1536" width="9" style="1004"/>
    <col min="1537" max="1537" width="10.21875" style="1004" customWidth="1"/>
    <col min="1538" max="1541" width="7.88671875" style="1004" customWidth="1"/>
    <col min="1542" max="1542" width="7.77734375" style="1004" customWidth="1"/>
    <col min="1543" max="1552" width="7.88671875" style="1004" customWidth="1"/>
    <col min="1553" max="1792" width="9" style="1004"/>
    <col min="1793" max="1793" width="10.21875" style="1004" customWidth="1"/>
    <col min="1794" max="1797" width="7.88671875" style="1004" customWidth="1"/>
    <col min="1798" max="1798" width="7.77734375" style="1004" customWidth="1"/>
    <col min="1799" max="1808" width="7.88671875" style="1004" customWidth="1"/>
    <col min="1809" max="2048" width="9" style="1004"/>
    <col min="2049" max="2049" width="10.21875" style="1004" customWidth="1"/>
    <col min="2050" max="2053" width="7.88671875" style="1004" customWidth="1"/>
    <col min="2054" max="2054" width="7.77734375" style="1004" customWidth="1"/>
    <col min="2055" max="2064" width="7.88671875" style="1004" customWidth="1"/>
    <col min="2065" max="2304" width="9" style="1004"/>
    <col min="2305" max="2305" width="10.21875" style="1004" customWidth="1"/>
    <col min="2306" max="2309" width="7.88671875" style="1004" customWidth="1"/>
    <col min="2310" max="2310" width="7.77734375" style="1004" customWidth="1"/>
    <col min="2311" max="2320" width="7.88671875" style="1004" customWidth="1"/>
    <col min="2321" max="2560" width="9" style="1004"/>
    <col min="2561" max="2561" width="10.21875" style="1004" customWidth="1"/>
    <col min="2562" max="2565" width="7.88671875" style="1004" customWidth="1"/>
    <col min="2566" max="2566" width="7.77734375" style="1004" customWidth="1"/>
    <col min="2567" max="2576" width="7.88671875" style="1004" customWidth="1"/>
    <col min="2577" max="2816" width="9" style="1004"/>
    <col min="2817" max="2817" width="10.21875" style="1004" customWidth="1"/>
    <col min="2818" max="2821" width="7.88671875" style="1004" customWidth="1"/>
    <col min="2822" max="2822" width="7.77734375" style="1004" customWidth="1"/>
    <col min="2823" max="2832" width="7.88671875" style="1004" customWidth="1"/>
    <col min="2833" max="3072" width="9" style="1004"/>
    <col min="3073" max="3073" width="10.21875" style="1004" customWidth="1"/>
    <col min="3074" max="3077" width="7.88671875" style="1004" customWidth="1"/>
    <col min="3078" max="3078" width="7.77734375" style="1004" customWidth="1"/>
    <col min="3079" max="3088" width="7.88671875" style="1004" customWidth="1"/>
    <col min="3089" max="3328" width="9" style="1004"/>
    <col min="3329" max="3329" width="10.21875" style="1004" customWidth="1"/>
    <col min="3330" max="3333" width="7.88671875" style="1004" customWidth="1"/>
    <col min="3334" max="3334" width="7.77734375" style="1004" customWidth="1"/>
    <col min="3335" max="3344" width="7.88671875" style="1004" customWidth="1"/>
    <col min="3345" max="3584" width="9" style="1004"/>
    <col min="3585" max="3585" width="10.21875" style="1004" customWidth="1"/>
    <col min="3586" max="3589" width="7.88671875" style="1004" customWidth="1"/>
    <col min="3590" max="3590" width="7.77734375" style="1004" customWidth="1"/>
    <col min="3591" max="3600" width="7.88671875" style="1004" customWidth="1"/>
    <col min="3601" max="3840" width="9" style="1004"/>
    <col min="3841" max="3841" width="10.21875" style="1004" customWidth="1"/>
    <col min="3842" max="3845" width="7.88671875" style="1004" customWidth="1"/>
    <col min="3846" max="3846" width="7.77734375" style="1004" customWidth="1"/>
    <col min="3847" max="3856" width="7.88671875" style="1004" customWidth="1"/>
    <col min="3857" max="4096" width="9" style="1004"/>
    <col min="4097" max="4097" width="10.21875" style="1004" customWidth="1"/>
    <col min="4098" max="4101" width="7.88671875" style="1004" customWidth="1"/>
    <col min="4102" max="4102" width="7.77734375" style="1004" customWidth="1"/>
    <col min="4103" max="4112" width="7.88671875" style="1004" customWidth="1"/>
    <col min="4113" max="4352" width="9" style="1004"/>
    <col min="4353" max="4353" width="10.21875" style="1004" customWidth="1"/>
    <col min="4354" max="4357" width="7.88671875" style="1004" customWidth="1"/>
    <col min="4358" max="4358" width="7.77734375" style="1004" customWidth="1"/>
    <col min="4359" max="4368" width="7.88671875" style="1004" customWidth="1"/>
    <col min="4369" max="4608" width="9" style="1004"/>
    <col min="4609" max="4609" width="10.21875" style="1004" customWidth="1"/>
    <col min="4610" max="4613" width="7.88671875" style="1004" customWidth="1"/>
    <col min="4614" max="4614" width="7.77734375" style="1004" customWidth="1"/>
    <col min="4615" max="4624" width="7.88671875" style="1004" customWidth="1"/>
    <col min="4625" max="4864" width="9" style="1004"/>
    <col min="4865" max="4865" width="10.21875" style="1004" customWidth="1"/>
    <col min="4866" max="4869" width="7.88671875" style="1004" customWidth="1"/>
    <col min="4870" max="4870" width="7.77734375" style="1004" customWidth="1"/>
    <col min="4871" max="4880" width="7.88671875" style="1004" customWidth="1"/>
    <col min="4881" max="5120" width="9" style="1004"/>
    <col min="5121" max="5121" width="10.21875" style="1004" customWidth="1"/>
    <col min="5122" max="5125" width="7.88671875" style="1004" customWidth="1"/>
    <col min="5126" max="5126" width="7.77734375" style="1004" customWidth="1"/>
    <col min="5127" max="5136" width="7.88671875" style="1004" customWidth="1"/>
    <col min="5137" max="5376" width="9" style="1004"/>
    <col min="5377" max="5377" width="10.21875" style="1004" customWidth="1"/>
    <col min="5378" max="5381" width="7.88671875" style="1004" customWidth="1"/>
    <col min="5382" max="5382" width="7.77734375" style="1004" customWidth="1"/>
    <col min="5383" max="5392" width="7.88671875" style="1004" customWidth="1"/>
    <col min="5393" max="5632" width="9" style="1004"/>
    <col min="5633" max="5633" width="10.21875" style="1004" customWidth="1"/>
    <col min="5634" max="5637" width="7.88671875" style="1004" customWidth="1"/>
    <col min="5638" max="5638" width="7.77734375" style="1004" customWidth="1"/>
    <col min="5639" max="5648" width="7.88671875" style="1004" customWidth="1"/>
    <col min="5649" max="5888" width="9" style="1004"/>
    <col min="5889" max="5889" width="10.21875" style="1004" customWidth="1"/>
    <col min="5890" max="5893" width="7.88671875" style="1004" customWidth="1"/>
    <col min="5894" max="5894" width="7.77734375" style="1004" customWidth="1"/>
    <col min="5895" max="5904" width="7.88671875" style="1004" customWidth="1"/>
    <col min="5905" max="6144" width="9" style="1004"/>
    <col min="6145" max="6145" width="10.21875" style="1004" customWidth="1"/>
    <col min="6146" max="6149" width="7.88671875" style="1004" customWidth="1"/>
    <col min="6150" max="6150" width="7.77734375" style="1004" customWidth="1"/>
    <col min="6151" max="6160" width="7.88671875" style="1004" customWidth="1"/>
    <col min="6161" max="6400" width="9" style="1004"/>
    <col min="6401" max="6401" width="10.21875" style="1004" customWidth="1"/>
    <col min="6402" max="6405" width="7.88671875" style="1004" customWidth="1"/>
    <col min="6406" max="6406" width="7.77734375" style="1004" customWidth="1"/>
    <col min="6407" max="6416" width="7.88671875" style="1004" customWidth="1"/>
    <col min="6417" max="6656" width="9" style="1004"/>
    <col min="6657" max="6657" width="10.21875" style="1004" customWidth="1"/>
    <col min="6658" max="6661" width="7.88671875" style="1004" customWidth="1"/>
    <col min="6662" max="6662" width="7.77734375" style="1004" customWidth="1"/>
    <col min="6663" max="6672" width="7.88671875" style="1004" customWidth="1"/>
    <col min="6673" max="6912" width="9" style="1004"/>
    <col min="6913" max="6913" width="10.21875" style="1004" customWidth="1"/>
    <col min="6914" max="6917" width="7.88671875" style="1004" customWidth="1"/>
    <col min="6918" max="6918" width="7.77734375" style="1004" customWidth="1"/>
    <col min="6919" max="6928" width="7.88671875" style="1004" customWidth="1"/>
    <col min="6929" max="7168" width="9" style="1004"/>
    <col min="7169" max="7169" width="10.21875" style="1004" customWidth="1"/>
    <col min="7170" max="7173" width="7.88671875" style="1004" customWidth="1"/>
    <col min="7174" max="7174" width="7.77734375" style="1004" customWidth="1"/>
    <col min="7175" max="7184" width="7.88671875" style="1004" customWidth="1"/>
    <col min="7185" max="7424" width="9" style="1004"/>
    <col min="7425" max="7425" width="10.21875" style="1004" customWidth="1"/>
    <col min="7426" max="7429" width="7.88671875" style="1004" customWidth="1"/>
    <col min="7430" max="7430" width="7.77734375" style="1004" customWidth="1"/>
    <col min="7431" max="7440" width="7.88671875" style="1004" customWidth="1"/>
    <col min="7441" max="7680" width="9" style="1004"/>
    <col min="7681" max="7681" width="10.21875" style="1004" customWidth="1"/>
    <col min="7682" max="7685" width="7.88671875" style="1004" customWidth="1"/>
    <col min="7686" max="7686" width="7.77734375" style="1004" customWidth="1"/>
    <col min="7687" max="7696" width="7.88671875" style="1004" customWidth="1"/>
    <col min="7697" max="7936" width="9" style="1004"/>
    <col min="7937" max="7937" width="10.21875" style="1004" customWidth="1"/>
    <col min="7938" max="7941" width="7.88671875" style="1004" customWidth="1"/>
    <col min="7942" max="7942" width="7.77734375" style="1004" customWidth="1"/>
    <col min="7943" max="7952" width="7.88671875" style="1004" customWidth="1"/>
    <col min="7953" max="8192" width="9" style="1004"/>
    <col min="8193" max="8193" width="10.21875" style="1004" customWidth="1"/>
    <col min="8194" max="8197" width="7.88671875" style="1004" customWidth="1"/>
    <col min="8198" max="8198" width="7.77734375" style="1004" customWidth="1"/>
    <col min="8199" max="8208" width="7.88671875" style="1004" customWidth="1"/>
    <col min="8209" max="8448" width="9" style="1004"/>
    <col min="8449" max="8449" width="10.21875" style="1004" customWidth="1"/>
    <col min="8450" max="8453" width="7.88671875" style="1004" customWidth="1"/>
    <col min="8454" max="8454" width="7.77734375" style="1004" customWidth="1"/>
    <col min="8455" max="8464" width="7.88671875" style="1004" customWidth="1"/>
    <col min="8465" max="8704" width="9" style="1004"/>
    <col min="8705" max="8705" width="10.21875" style="1004" customWidth="1"/>
    <col min="8706" max="8709" width="7.88671875" style="1004" customWidth="1"/>
    <col min="8710" max="8710" width="7.77734375" style="1004" customWidth="1"/>
    <col min="8711" max="8720" width="7.88671875" style="1004" customWidth="1"/>
    <col min="8721" max="8960" width="9" style="1004"/>
    <col min="8961" max="8961" width="10.21875" style="1004" customWidth="1"/>
    <col min="8962" max="8965" width="7.88671875" style="1004" customWidth="1"/>
    <col min="8966" max="8966" width="7.77734375" style="1004" customWidth="1"/>
    <col min="8967" max="8976" width="7.88671875" style="1004" customWidth="1"/>
    <col min="8977" max="9216" width="9" style="1004"/>
    <col min="9217" max="9217" width="10.21875" style="1004" customWidth="1"/>
    <col min="9218" max="9221" width="7.88671875" style="1004" customWidth="1"/>
    <col min="9222" max="9222" width="7.77734375" style="1004" customWidth="1"/>
    <col min="9223" max="9232" width="7.88671875" style="1004" customWidth="1"/>
    <col min="9233" max="9472" width="9" style="1004"/>
    <col min="9473" max="9473" width="10.21875" style="1004" customWidth="1"/>
    <col min="9474" max="9477" width="7.88671875" style="1004" customWidth="1"/>
    <col min="9478" max="9478" width="7.77734375" style="1004" customWidth="1"/>
    <col min="9479" max="9488" width="7.88671875" style="1004" customWidth="1"/>
    <col min="9489" max="9728" width="9" style="1004"/>
    <col min="9729" max="9729" width="10.21875" style="1004" customWidth="1"/>
    <col min="9730" max="9733" width="7.88671875" style="1004" customWidth="1"/>
    <col min="9734" max="9734" width="7.77734375" style="1004" customWidth="1"/>
    <col min="9735" max="9744" width="7.88671875" style="1004" customWidth="1"/>
    <col min="9745" max="9984" width="9" style="1004"/>
    <col min="9985" max="9985" width="10.21875" style="1004" customWidth="1"/>
    <col min="9986" max="9989" width="7.88671875" style="1004" customWidth="1"/>
    <col min="9990" max="9990" width="7.77734375" style="1004" customWidth="1"/>
    <col min="9991" max="10000" width="7.88671875" style="1004" customWidth="1"/>
    <col min="10001" max="10240" width="9" style="1004"/>
    <col min="10241" max="10241" width="10.21875" style="1004" customWidth="1"/>
    <col min="10242" max="10245" width="7.88671875" style="1004" customWidth="1"/>
    <col min="10246" max="10246" width="7.77734375" style="1004" customWidth="1"/>
    <col min="10247" max="10256" width="7.88671875" style="1004" customWidth="1"/>
    <col min="10257" max="10496" width="9" style="1004"/>
    <col min="10497" max="10497" width="10.21875" style="1004" customWidth="1"/>
    <col min="10498" max="10501" width="7.88671875" style="1004" customWidth="1"/>
    <col min="10502" max="10502" width="7.77734375" style="1004" customWidth="1"/>
    <col min="10503" max="10512" width="7.88671875" style="1004" customWidth="1"/>
    <col min="10513" max="10752" width="9" style="1004"/>
    <col min="10753" max="10753" width="10.21875" style="1004" customWidth="1"/>
    <col min="10754" max="10757" width="7.88671875" style="1004" customWidth="1"/>
    <col min="10758" max="10758" width="7.77734375" style="1004" customWidth="1"/>
    <col min="10759" max="10768" width="7.88671875" style="1004" customWidth="1"/>
    <col min="10769" max="11008" width="9" style="1004"/>
    <col min="11009" max="11009" width="10.21875" style="1004" customWidth="1"/>
    <col min="11010" max="11013" width="7.88671875" style="1004" customWidth="1"/>
    <col min="11014" max="11014" width="7.77734375" style="1004" customWidth="1"/>
    <col min="11015" max="11024" width="7.88671875" style="1004" customWidth="1"/>
    <col min="11025" max="11264" width="9" style="1004"/>
    <col min="11265" max="11265" width="10.21875" style="1004" customWidth="1"/>
    <col min="11266" max="11269" width="7.88671875" style="1004" customWidth="1"/>
    <col min="11270" max="11270" width="7.77734375" style="1004" customWidth="1"/>
    <col min="11271" max="11280" width="7.88671875" style="1004" customWidth="1"/>
    <col min="11281" max="11520" width="9" style="1004"/>
    <col min="11521" max="11521" width="10.21875" style="1004" customWidth="1"/>
    <col min="11522" max="11525" width="7.88671875" style="1004" customWidth="1"/>
    <col min="11526" max="11526" width="7.77734375" style="1004" customWidth="1"/>
    <col min="11527" max="11536" width="7.88671875" style="1004" customWidth="1"/>
    <col min="11537" max="11776" width="9" style="1004"/>
    <col min="11777" max="11777" width="10.21875" style="1004" customWidth="1"/>
    <col min="11778" max="11781" width="7.88671875" style="1004" customWidth="1"/>
    <col min="11782" max="11782" width="7.77734375" style="1004" customWidth="1"/>
    <col min="11783" max="11792" width="7.88671875" style="1004" customWidth="1"/>
    <col min="11793" max="12032" width="9" style="1004"/>
    <col min="12033" max="12033" width="10.21875" style="1004" customWidth="1"/>
    <col min="12034" max="12037" width="7.88671875" style="1004" customWidth="1"/>
    <col min="12038" max="12038" width="7.77734375" style="1004" customWidth="1"/>
    <col min="12039" max="12048" width="7.88671875" style="1004" customWidth="1"/>
    <col min="12049" max="12288" width="9" style="1004"/>
    <col min="12289" max="12289" width="10.21875" style="1004" customWidth="1"/>
    <col min="12290" max="12293" width="7.88671875" style="1004" customWidth="1"/>
    <col min="12294" max="12294" width="7.77734375" style="1004" customWidth="1"/>
    <col min="12295" max="12304" width="7.88671875" style="1004" customWidth="1"/>
    <col min="12305" max="12544" width="9" style="1004"/>
    <col min="12545" max="12545" width="10.21875" style="1004" customWidth="1"/>
    <col min="12546" max="12549" width="7.88671875" style="1004" customWidth="1"/>
    <col min="12550" max="12550" width="7.77734375" style="1004" customWidth="1"/>
    <col min="12551" max="12560" width="7.88671875" style="1004" customWidth="1"/>
    <col min="12561" max="12800" width="9" style="1004"/>
    <col min="12801" max="12801" width="10.21875" style="1004" customWidth="1"/>
    <col min="12802" max="12805" width="7.88671875" style="1004" customWidth="1"/>
    <col min="12806" max="12806" width="7.77734375" style="1004" customWidth="1"/>
    <col min="12807" max="12816" width="7.88671875" style="1004" customWidth="1"/>
    <col min="12817" max="13056" width="9" style="1004"/>
    <col min="13057" max="13057" width="10.21875" style="1004" customWidth="1"/>
    <col min="13058" max="13061" width="7.88671875" style="1004" customWidth="1"/>
    <col min="13062" max="13062" width="7.77734375" style="1004" customWidth="1"/>
    <col min="13063" max="13072" width="7.88671875" style="1004" customWidth="1"/>
    <col min="13073" max="13312" width="9" style="1004"/>
    <col min="13313" max="13313" width="10.21875" style="1004" customWidth="1"/>
    <col min="13314" max="13317" width="7.88671875" style="1004" customWidth="1"/>
    <col min="13318" max="13318" width="7.77734375" style="1004" customWidth="1"/>
    <col min="13319" max="13328" width="7.88671875" style="1004" customWidth="1"/>
    <col min="13329" max="13568" width="9" style="1004"/>
    <col min="13569" max="13569" width="10.21875" style="1004" customWidth="1"/>
    <col min="13570" max="13573" width="7.88671875" style="1004" customWidth="1"/>
    <col min="13574" max="13574" width="7.77734375" style="1004" customWidth="1"/>
    <col min="13575" max="13584" width="7.88671875" style="1004" customWidth="1"/>
    <col min="13585" max="13824" width="9" style="1004"/>
    <col min="13825" max="13825" width="10.21875" style="1004" customWidth="1"/>
    <col min="13826" max="13829" width="7.88671875" style="1004" customWidth="1"/>
    <col min="13830" max="13830" width="7.77734375" style="1004" customWidth="1"/>
    <col min="13831" max="13840" width="7.88671875" style="1004" customWidth="1"/>
    <col min="13841" max="14080" width="9" style="1004"/>
    <col min="14081" max="14081" width="10.21875" style="1004" customWidth="1"/>
    <col min="14082" max="14085" width="7.88671875" style="1004" customWidth="1"/>
    <col min="14086" max="14086" width="7.77734375" style="1004" customWidth="1"/>
    <col min="14087" max="14096" width="7.88671875" style="1004" customWidth="1"/>
    <col min="14097" max="14336" width="9" style="1004"/>
    <col min="14337" max="14337" width="10.21875" style="1004" customWidth="1"/>
    <col min="14338" max="14341" width="7.88671875" style="1004" customWidth="1"/>
    <col min="14342" max="14342" width="7.77734375" style="1004" customWidth="1"/>
    <col min="14343" max="14352" width="7.88671875" style="1004" customWidth="1"/>
    <col min="14353" max="14592" width="9" style="1004"/>
    <col min="14593" max="14593" width="10.21875" style="1004" customWidth="1"/>
    <col min="14594" max="14597" width="7.88671875" style="1004" customWidth="1"/>
    <col min="14598" max="14598" width="7.77734375" style="1004" customWidth="1"/>
    <col min="14599" max="14608" width="7.88671875" style="1004" customWidth="1"/>
    <col min="14609" max="14848" width="9" style="1004"/>
    <col min="14849" max="14849" width="10.21875" style="1004" customWidth="1"/>
    <col min="14850" max="14853" width="7.88671875" style="1004" customWidth="1"/>
    <col min="14854" max="14854" width="7.77734375" style="1004" customWidth="1"/>
    <col min="14855" max="14864" width="7.88671875" style="1004" customWidth="1"/>
    <col min="14865" max="15104" width="9" style="1004"/>
    <col min="15105" max="15105" width="10.21875" style="1004" customWidth="1"/>
    <col min="15106" max="15109" width="7.88671875" style="1004" customWidth="1"/>
    <col min="15110" max="15110" width="7.77734375" style="1004" customWidth="1"/>
    <col min="15111" max="15120" width="7.88671875" style="1004" customWidth="1"/>
    <col min="15121" max="15360" width="9" style="1004"/>
    <col min="15361" max="15361" width="10.21875" style="1004" customWidth="1"/>
    <col min="15362" max="15365" width="7.88671875" style="1004" customWidth="1"/>
    <col min="15366" max="15366" width="7.77734375" style="1004" customWidth="1"/>
    <col min="15367" max="15376" width="7.88671875" style="1004" customWidth="1"/>
    <col min="15377" max="15616" width="9" style="1004"/>
    <col min="15617" max="15617" width="10.21875" style="1004" customWidth="1"/>
    <col min="15618" max="15621" width="7.88671875" style="1004" customWidth="1"/>
    <col min="15622" max="15622" width="7.77734375" style="1004" customWidth="1"/>
    <col min="15623" max="15632" width="7.88671875" style="1004" customWidth="1"/>
    <col min="15633" max="15872" width="9" style="1004"/>
    <col min="15873" max="15873" width="10.21875" style="1004" customWidth="1"/>
    <col min="15874" max="15877" width="7.88671875" style="1004" customWidth="1"/>
    <col min="15878" max="15878" width="7.77734375" style="1004" customWidth="1"/>
    <col min="15879" max="15888" width="7.88671875" style="1004" customWidth="1"/>
    <col min="15889" max="16128" width="9" style="1004"/>
    <col min="16129" max="16129" width="10.21875" style="1004" customWidth="1"/>
    <col min="16130" max="16133" width="7.88671875" style="1004" customWidth="1"/>
    <col min="16134" max="16134" width="7.77734375" style="1004" customWidth="1"/>
    <col min="16135" max="16144" width="7.88671875" style="1004" customWidth="1"/>
    <col min="16145" max="16384" width="9" style="1004"/>
  </cols>
  <sheetData>
    <row r="1" spans="1:17" ht="15" customHeight="1">
      <c r="A1" s="1002" t="s">
        <v>210</v>
      </c>
      <c r="B1" s="1003"/>
      <c r="C1" s="1003"/>
      <c r="D1" s="1003"/>
      <c r="E1" s="1003"/>
      <c r="F1" s="1003"/>
      <c r="G1" s="1003"/>
      <c r="H1" s="1003"/>
      <c r="I1" s="1003"/>
      <c r="J1" s="1003"/>
      <c r="K1" s="1003"/>
      <c r="L1" s="1003"/>
      <c r="M1" s="995" t="s">
        <v>344</v>
      </c>
      <c r="N1" s="1776" t="s">
        <v>1156</v>
      </c>
      <c r="O1" s="1777"/>
      <c r="P1" s="1778"/>
      <c r="Q1" s="380" t="s">
        <v>9</v>
      </c>
    </row>
    <row r="2" spans="1:17" ht="15" customHeight="1">
      <c r="A2" s="1002" t="s">
        <v>1140</v>
      </c>
      <c r="B2" s="1005" t="s">
        <v>1113</v>
      </c>
      <c r="C2" s="1006"/>
      <c r="D2" s="1006"/>
      <c r="E2" s="1006"/>
      <c r="F2" s="1006"/>
      <c r="G2" s="1006"/>
      <c r="H2" s="1006"/>
      <c r="I2" s="1006"/>
      <c r="J2" s="1006"/>
      <c r="K2" s="1006"/>
      <c r="L2" s="1006"/>
      <c r="M2" s="995" t="s">
        <v>846</v>
      </c>
      <c r="N2" s="1776" t="s">
        <v>1141</v>
      </c>
      <c r="O2" s="1777"/>
      <c r="P2" s="1779"/>
    </row>
    <row r="3" spans="1:17" ht="15" customHeight="1">
      <c r="A3" s="1003"/>
      <c r="B3" s="1003"/>
      <c r="C3" s="1003"/>
      <c r="D3" s="1003"/>
      <c r="E3" s="1003"/>
      <c r="F3" s="996" t="s">
        <v>1154</v>
      </c>
      <c r="I3" s="1007"/>
      <c r="J3" s="1003"/>
      <c r="K3" s="1003"/>
      <c r="L3" s="1003"/>
      <c r="M3" s="1003"/>
      <c r="N3" s="1003"/>
      <c r="O3" s="997" t="s">
        <v>1116</v>
      </c>
      <c r="P3" s="998" t="s">
        <v>1142</v>
      </c>
    </row>
    <row r="4" spans="1:17" ht="15" customHeight="1">
      <c r="A4" s="1003"/>
      <c r="B4" s="1003"/>
      <c r="C4" s="1003"/>
      <c r="D4" s="1003"/>
      <c r="E4" s="1003"/>
      <c r="F4" s="1003"/>
      <c r="G4" s="1780" t="s">
        <v>1152</v>
      </c>
      <c r="H4" s="1781"/>
      <c r="I4" s="1781"/>
      <c r="J4" s="1003"/>
      <c r="K4" s="1003"/>
      <c r="L4" s="1003"/>
      <c r="M4" s="1003"/>
      <c r="N4" s="1003"/>
      <c r="O4" s="997"/>
      <c r="P4" s="998" t="s">
        <v>1143</v>
      </c>
    </row>
    <row r="5" spans="1:17" ht="15" customHeight="1">
      <c r="A5" s="1008"/>
      <c r="B5" s="1008"/>
      <c r="C5" s="1008"/>
      <c r="D5" s="1008"/>
      <c r="E5" s="1008"/>
      <c r="F5" s="1008"/>
      <c r="G5" s="360"/>
      <c r="H5" s="1008"/>
      <c r="I5" s="1008"/>
      <c r="J5" s="1008"/>
      <c r="K5" s="1008"/>
      <c r="L5" s="1008"/>
      <c r="M5" s="1008"/>
      <c r="N5" s="1008"/>
      <c r="O5" s="1008"/>
      <c r="P5" s="1008"/>
    </row>
    <row r="6" spans="1:17" ht="15" customHeight="1">
      <c r="A6" s="1009" t="s">
        <v>1144</v>
      </c>
      <c r="B6" s="1782" t="s">
        <v>1145</v>
      </c>
      <c r="C6" s="1782"/>
      <c r="D6" s="1782"/>
      <c r="E6" s="1782"/>
      <c r="F6" s="1782"/>
      <c r="G6" s="1782"/>
      <c r="H6" s="1782"/>
      <c r="I6" s="1782" t="s">
        <v>1146</v>
      </c>
      <c r="J6" s="1782"/>
      <c r="K6" s="1782"/>
      <c r="L6" s="1782"/>
      <c r="M6" s="1782"/>
      <c r="N6" s="1782"/>
      <c r="O6" s="1782"/>
      <c r="P6" s="1783" t="s">
        <v>609</v>
      </c>
    </row>
    <row r="7" spans="1:17" ht="15" customHeight="1">
      <c r="A7" s="1011" t="s">
        <v>1147</v>
      </c>
      <c r="B7" s="1010" t="s">
        <v>303</v>
      </c>
      <c r="C7" s="999" t="s">
        <v>1119</v>
      </c>
      <c r="D7" s="999" t="s">
        <v>1120</v>
      </c>
      <c r="E7" s="999" t="s">
        <v>1131</v>
      </c>
      <c r="F7" s="1000" t="s">
        <v>1132</v>
      </c>
      <c r="G7" s="999" t="s">
        <v>1133</v>
      </c>
      <c r="H7" s="999" t="s">
        <v>1134</v>
      </c>
      <c r="I7" s="1010" t="s">
        <v>303</v>
      </c>
      <c r="J7" s="999" t="s">
        <v>1119</v>
      </c>
      <c r="K7" s="999" t="s">
        <v>1120</v>
      </c>
      <c r="L7" s="999" t="s">
        <v>1131</v>
      </c>
      <c r="M7" s="1000" t="s">
        <v>1132</v>
      </c>
      <c r="N7" s="999" t="s">
        <v>1133</v>
      </c>
      <c r="O7" s="999" t="s">
        <v>1134</v>
      </c>
      <c r="P7" s="1783"/>
    </row>
    <row r="8" spans="1:17" ht="15" customHeight="1">
      <c r="A8" s="1012" t="s">
        <v>1153</v>
      </c>
      <c r="B8" s="1013">
        <f>SUM(C8:H8)</f>
        <v>2</v>
      </c>
      <c r="C8" s="1013">
        <v>0</v>
      </c>
      <c r="D8" s="1013">
        <v>0</v>
      </c>
      <c r="E8" s="1013">
        <v>0</v>
      </c>
      <c r="F8" s="1013">
        <v>0</v>
      </c>
      <c r="G8" s="1013">
        <v>0</v>
      </c>
      <c r="H8" s="1013">
        <v>2</v>
      </c>
      <c r="I8" s="1013">
        <f>SUM(J8:O8)</f>
        <v>8</v>
      </c>
      <c r="J8" s="1013">
        <v>0</v>
      </c>
      <c r="K8" s="1013">
        <v>0</v>
      </c>
      <c r="L8" s="1013">
        <v>0</v>
      </c>
      <c r="M8" s="1013">
        <v>0</v>
      </c>
      <c r="N8" s="1013">
        <v>0</v>
      </c>
      <c r="O8" s="1013">
        <v>8</v>
      </c>
      <c r="P8" s="1014"/>
    </row>
    <row r="9" spans="1:17" ht="15" customHeight="1">
      <c r="A9" s="1012"/>
      <c r="B9" s="1013"/>
      <c r="C9" s="1013"/>
      <c r="D9" s="1013"/>
      <c r="E9" s="1013"/>
      <c r="F9" s="1013"/>
      <c r="G9" s="1013"/>
      <c r="H9" s="1013"/>
      <c r="I9" s="1013"/>
      <c r="J9" s="1013"/>
      <c r="K9" s="1013"/>
      <c r="L9" s="1013"/>
      <c r="M9" s="1013"/>
      <c r="N9" s="1013"/>
      <c r="O9" s="1013"/>
      <c r="P9" s="1015"/>
    </row>
    <row r="10" spans="1:17" ht="15" customHeight="1">
      <c r="A10" s="1012"/>
      <c r="B10" s="1013"/>
      <c r="C10" s="1013"/>
      <c r="D10" s="1013"/>
      <c r="E10" s="1013"/>
      <c r="F10" s="1013"/>
      <c r="G10" s="1013"/>
      <c r="H10" s="1013"/>
      <c r="I10" s="1013"/>
      <c r="J10" s="1013"/>
      <c r="K10" s="1013"/>
      <c r="L10" s="1013"/>
      <c r="M10" s="1013"/>
      <c r="N10" s="1013"/>
      <c r="O10" s="1013"/>
      <c r="P10" s="1015"/>
    </row>
    <row r="11" spans="1:17" ht="15" customHeight="1">
      <c r="A11" s="1012"/>
      <c r="B11" s="1013"/>
      <c r="C11" s="1013"/>
      <c r="D11" s="1013"/>
      <c r="E11" s="1013"/>
      <c r="F11" s="1013"/>
      <c r="G11" s="1013"/>
      <c r="H11" s="1013"/>
      <c r="I11" s="1013"/>
      <c r="J11" s="1013"/>
      <c r="K11" s="1013"/>
      <c r="L11" s="1013"/>
      <c r="M11" s="1013"/>
      <c r="N11" s="1013"/>
      <c r="O11" s="1013"/>
      <c r="P11" s="1015"/>
    </row>
    <row r="12" spans="1:17" ht="15" customHeight="1">
      <c r="A12" s="1012"/>
      <c r="B12" s="1013"/>
      <c r="C12" s="1013"/>
      <c r="D12" s="1013"/>
      <c r="E12" s="1013"/>
      <c r="F12" s="1013"/>
      <c r="G12" s="1013"/>
      <c r="H12" s="1013"/>
      <c r="I12" s="1013"/>
      <c r="J12" s="1013"/>
      <c r="K12" s="1013"/>
      <c r="L12" s="1013"/>
      <c r="M12" s="1013"/>
      <c r="N12" s="1013"/>
      <c r="O12" s="1013"/>
      <c r="P12" s="1015"/>
    </row>
    <row r="13" spans="1:17" ht="15" customHeight="1">
      <c r="A13" s="1012"/>
      <c r="B13" s="1013"/>
      <c r="C13" s="1013"/>
      <c r="D13" s="1013"/>
      <c r="E13" s="1013"/>
      <c r="F13" s="1013"/>
      <c r="G13" s="1013"/>
      <c r="H13" s="1013"/>
      <c r="I13" s="1013"/>
      <c r="J13" s="1013"/>
      <c r="K13" s="1013"/>
      <c r="L13" s="1013"/>
      <c r="M13" s="1013"/>
      <c r="N13" s="1013"/>
      <c r="O13" s="1013"/>
      <c r="P13" s="1015"/>
    </row>
    <row r="14" spans="1:17" ht="15" customHeight="1">
      <c r="A14" s="1012"/>
      <c r="B14" s="1013"/>
      <c r="C14" s="1013"/>
      <c r="D14" s="1013"/>
      <c r="E14" s="1013"/>
      <c r="F14" s="1013"/>
      <c r="G14" s="1013"/>
      <c r="H14" s="1013"/>
      <c r="I14" s="1013"/>
      <c r="J14" s="1013"/>
      <c r="K14" s="1013"/>
      <c r="L14" s="1013"/>
      <c r="M14" s="1013"/>
      <c r="N14" s="1013"/>
      <c r="O14" s="1013"/>
      <c r="P14" s="1015"/>
    </row>
    <row r="15" spans="1:17" ht="15" customHeight="1">
      <c r="A15" s="1012"/>
      <c r="B15" s="1013"/>
      <c r="C15" s="1013"/>
      <c r="D15" s="1013"/>
      <c r="E15" s="1013"/>
      <c r="F15" s="1013"/>
      <c r="G15" s="1013"/>
      <c r="H15" s="1013"/>
      <c r="I15" s="1013"/>
      <c r="J15" s="1013"/>
      <c r="K15" s="1013"/>
      <c r="L15" s="1013"/>
      <c r="M15" s="1013"/>
      <c r="N15" s="1013"/>
      <c r="O15" s="1013"/>
      <c r="P15" s="1015"/>
    </row>
    <row r="16" spans="1:17" ht="15" customHeight="1">
      <c r="A16" s="1012"/>
      <c r="B16" s="1013"/>
      <c r="C16" s="1013"/>
      <c r="D16" s="1013"/>
      <c r="E16" s="1013"/>
      <c r="F16" s="1013"/>
      <c r="G16" s="1013"/>
      <c r="H16" s="1013"/>
      <c r="I16" s="1013"/>
      <c r="J16" s="1013"/>
      <c r="K16" s="1013"/>
      <c r="L16" s="1013"/>
      <c r="M16" s="1013"/>
      <c r="N16" s="1013"/>
      <c r="O16" s="1013"/>
      <c r="P16" s="1015"/>
    </row>
    <row r="17" spans="1:16" ht="15" customHeight="1">
      <c r="A17" s="1012"/>
      <c r="B17" s="1013"/>
      <c r="C17" s="1013"/>
      <c r="D17" s="1013"/>
      <c r="E17" s="1013"/>
      <c r="F17" s="1013"/>
      <c r="G17" s="1013"/>
      <c r="H17" s="1013"/>
      <c r="I17" s="1013"/>
      <c r="J17" s="1013"/>
      <c r="K17" s="1013"/>
      <c r="L17" s="1013"/>
      <c r="M17" s="1013"/>
      <c r="N17" s="1013"/>
      <c r="O17" s="1013"/>
      <c r="P17" s="1015"/>
    </row>
    <row r="18" spans="1:16" ht="15" customHeight="1">
      <c r="A18" s="1012"/>
      <c r="B18" s="1013"/>
      <c r="C18" s="1013"/>
      <c r="D18" s="1013"/>
      <c r="E18" s="1013"/>
      <c r="F18" s="1013"/>
      <c r="G18" s="1013"/>
      <c r="H18" s="1013"/>
      <c r="I18" s="1013"/>
      <c r="J18" s="1013"/>
      <c r="K18" s="1013"/>
      <c r="L18" s="1013"/>
      <c r="M18" s="1013"/>
      <c r="N18" s="1013"/>
      <c r="O18" s="1013"/>
      <c r="P18" s="1015"/>
    </row>
    <row r="19" spans="1:16" ht="15" customHeight="1">
      <c r="A19" s="1012"/>
      <c r="B19" s="1013"/>
      <c r="C19" s="1013"/>
      <c r="D19" s="1013"/>
      <c r="E19" s="1013"/>
      <c r="F19" s="1013"/>
      <c r="G19" s="1013"/>
      <c r="H19" s="1013"/>
      <c r="I19" s="1013"/>
      <c r="J19" s="1013"/>
      <c r="K19" s="1013"/>
      <c r="L19" s="1013"/>
      <c r="M19" s="1013"/>
      <c r="N19" s="1013"/>
      <c r="O19" s="1013"/>
      <c r="P19" s="1015"/>
    </row>
    <row r="20" spans="1:16" ht="15" customHeight="1">
      <c r="A20" s="1012"/>
      <c r="B20" s="1013"/>
      <c r="C20" s="1013"/>
      <c r="D20" s="1013"/>
      <c r="E20" s="1013"/>
      <c r="F20" s="1013"/>
      <c r="G20" s="1013"/>
      <c r="H20" s="1013"/>
      <c r="I20" s="1013"/>
      <c r="J20" s="1013"/>
      <c r="K20" s="1013"/>
      <c r="L20" s="1013"/>
      <c r="M20" s="1013"/>
      <c r="N20" s="1013"/>
      <c r="O20" s="1013"/>
      <c r="P20" s="1015"/>
    </row>
    <row r="21" spans="1:16" ht="15" customHeight="1">
      <c r="A21" s="1012"/>
      <c r="B21" s="1013"/>
      <c r="C21" s="1013"/>
      <c r="D21" s="1013"/>
      <c r="E21" s="1013"/>
      <c r="F21" s="1013"/>
      <c r="G21" s="1013"/>
      <c r="H21" s="1013"/>
      <c r="I21" s="1013"/>
      <c r="J21" s="1013"/>
      <c r="K21" s="1013"/>
      <c r="L21" s="1013"/>
      <c r="M21" s="1013"/>
      <c r="N21" s="1013"/>
      <c r="O21" s="1013"/>
      <c r="P21" s="1015"/>
    </row>
    <row r="22" spans="1:16" ht="15" customHeight="1">
      <c r="A22" s="1012"/>
      <c r="B22" s="1013"/>
      <c r="C22" s="1013"/>
      <c r="D22" s="1013"/>
      <c r="E22" s="1013"/>
      <c r="F22" s="1013"/>
      <c r="G22" s="1013"/>
      <c r="H22" s="1013"/>
      <c r="I22" s="1013"/>
      <c r="J22" s="1013"/>
      <c r="K22" s="1013"/>
      <c r="L22" s="1013"/>
      <c r="M22" s="1013"/>
      <c r="N22" s="1013"/>
      <c r="O22" s="1013"/>
      <c r="P22" s="1015"/>
    </row>
    <row r="23" spans="1:16" ht="15" customHeight="1">
      <c r="A23" s="1012"/>
      <c r="B23" s="1013"/>
      <c r="C23" s="1013"/>
      <c r="D23" s="1013"/>
      <c r="E23" s="1013"/>
      <c r="F23" s="1013"/>
      <c r="G23" s="1013"/>
      <c r="H23" s="1013"/>
      <c r="I23" s="1013"/>
      <c r="J23" s="1013"/>
      <c r="K23" s="1013"/>
      <c r="L23" s="1013"/>
      <c r="M23" s="1013"/>
      <c r="N23" s="1013"/>
      <c r="O23" s="1013"/>
      <c r="P23" s="1015"/>
    </row>
    <row r="24" spans="1:16" ht="15" customHeight="1">
      <c r="A24" s="1012"/>
      <c r="B24" s="1013"/>
      <c r="C24" s="1013"/>
      <c r="D24" s="1013"/>
      <c r="E24" s="1013"/>
      <c r="F24" s="1013"/>
      <c r="G24" s="1013"/>
      <c r="H24" s="1013"/>
      <c r="I24" s="1013"/>
      <c r="J24" s="1013"/>
      <c r="K24" s="1013"/>
      <c r="L24" s="1013"/>
      <c r="M24" s="1013"/>
      <c r="N24" s="1013"/>
      <c r="O24" s="1013"/>
      <c r="P24" s="1015"/>
    </row>
    <row r="25" spans="1:16" ht="15" customHeight="1">
      <c r="A25" s="1012"/>
      <c r="B25" s="1013"/>
      <c r="C25" s="1013"/>
      <c r="D25" s="1013"/>
      <c r="E25" s="1013"/>
      <c r="F25" s="1013"/>
      <c r="G25" s="1013"/>
      <c r="H25" s="1013"/>
      <c r="I25" s="1013"/>
      <c r="J25" s="1013"/>
      <c r="K25" s="1013"/>
      <c r="L25" s="1013"/>
      <c r="M25" s="1013"/>
      <c r="N25" s="1013"/>
      <c r="O25" s="1013"/>
      <c r="P25" s="1015"/>
    </row>
    <row r="26" spans="1:16" ht="15" customHeight="1">
      <c r="A26" s="1012"/>
      <c r="B26" s="1016"/>
      <c r="C26" s="1016"/>
      <c r="D26" s="1016"/>
      <c r="E26" s="1016"/>
      <c r="F26" s="1016"/>
      <c r="G26" s="1016"/>
      <c r="H26" s="1016"/>
      <c r="I26" s="1016"/>
      <c r="J26" s="1016"/>
      <c r="K26" s="1016"/>
      <c r="L26" s="1016"/>
      <c r="M26" s="1016"/>
      <c r="N26" s="1016"/>
      <c r="O26" s="1016"/>
      <c r="P26" s="1017"/>
    </row>
    <row r="27" spans="1:16" ht="15" customHeight="1">
      <c r="A27" s="1012"/>
      <c r="B27" s="1016"/>
      <c r="C27" s="1016"/>
      <c r="D27" s="1016"/>
      <c r="E27" s="1016"/>
      <c r="F27" s="1016"/>
      <c r="G27" s="1016"/>
      <c r="H27" s="1016"/>
      <c r="I27" s="1016"/>
      <c r="J27" s="1016"/>
      <c r="K27" s="1016"/>
      <c r="L27" s="1016"/>
      <c r="M27" s="1016"/>
      <c r="N27" s="1016"/>
      <c r="O27" s="1016"/>
      <c r="P27" s="1017"/>
    </row>
    <row r="28" spans="1:16" ht="15" customHeight="1">
      <c r="A28" s="1012"/>
      <c r="B28" s="1016"/>
      <c r="C28" s="1016"/>
      <c r="D28" s="1016"/>
      <c r="E28" s="1016"/>
      <c r="F28" s="1016"/>
      <c r="G28" s="1016"/>
      <c r="H28" s="1016"/>
      <c r="I28" s="1016"/>
      <c r="J28" s="1016"/>
      <c r="K28" s="1016"/>
      <c r="L28" s="1016"/>
      <c r="M28" s="1016"/>
      <c r="N28" s="1016"/>
      <c r="O28" s="1016"/>
      <c r="P28" s="1017"/>
    </row>
    <row r="29" spans="1:16" s="1018" customFormat="1" ht="15" customHeight="1">
      <c r="A29" s="1001" t="s">
        <v>310</v>
      </c>
      <c r="B29" s="1001"/>
      <c r="C29" s="1001"/>
      <c r="D29" s="1001" t="s">
        <v>311</v>
      </c>
      <c r="E29" s="1001"/>
      <c r="F29" s="1001"/>
      <c r="G29" s="1001" t="s">
        <v>385</v>
      </c>
      <c r="H29" s="1001"/>
      <c r="I29" s="1001"/>
      <c r="J29" s="387"/>
      <c r="K29" s="1001" t="s">
        <v>1137</v>
      </c>
      <c r="L29" s="1001"/>
      <c r="M29" s="1001"/>
      <c r="N29" s="387"/>
      <c r="O29" s="1001"/>
      <c r="P29" s="356" t="s">
        <v>1155</v>
      </c>
    </row>
    <row r="30" spans="1:16" s="1018" customFormat="1" ht="15" customHeight="1">
      <c r="A30" s="387"/>
      <c r="B30" s="387"/>
      <c r="C30" s="387"/>
      <c r="D30" s="387"/>
      <c r="E30" s="387"/>
      <c r="F30" s="387"/>
      <c r="G30" s="1001" t="s">
        <v>314</v>
      </c>
      <c r="H30" s="387"/>
      <c r="I30" s="387"/>
      <c r="J30" s="387"/>
      <c r="K30" s="387"/>
      <c r="L30" s="387"/>
      <c r="M30" s="387"/>
      <c r="N30" s="387"/>
      <c r="O30" s="387"/>
      <c r="P30" s="387"/>
    </row>
    <row r="31" spans="1:16" s="1018" customFormat="1" ht="7.5" customHeight="1">
      <c r="A31" s="387"/>
      <c r="B31" s="387"/>
      <c r="C31" s="387"/>
      <c r="D31" s="387"/>
      <c r="E31" s="387"/>
      <c r="F31" s="387"/>
      <c r="G31" s="1001"/>
      <c r="H31" s="387"/>
      <c r="I31" s="387"/>
      <c r="J31" s="387"/>
      <c r="K31" s="387"/>
      <c r="L31" s="387"/>
      <c r="M31" s="387"/>
      <c r="N31" s="387"/>
      <c r="O31" s="387"/>
      <c r="P31" s="387"/>
    </row>
    <row r="32" spans="1:16" s="1020" customFormat="1" ht="15" customHeight="1">
      <c r="A32" s="1001" t="s">
        <v>1148</v>
      </c>
      <c r="B32" s="1019"/>
      <c r="C32" s="1019"/>
      <c r="D32" s="1019"/>
      <c r="E32" s="1019"/>
      <c r="F32" s="1019"/>
      <c r="G32" s="1019"/>
      <c r="H32" s="1019"/>
      <c r="I32" s="1019"/>
      <c r="J32" s="1019"/>
      <c r="K32" s="1019"/>
      <c r="L32" s="1019"/>
      <c r="M32" s="1019"/>
      <c r="N32" s="1019"/>
      <c r="O32" s="1019"/>
      <c r="P32" s="1019"/>
    </row>
    <row r="33" spans="1:16" s="1020" customFormat="1" ht="15" customHeight="1">
      <c r="A33" s="1001" t="s">
        <v>1149</v>
      </c>
      <c r="B33" s="1019"/>
      <c r="C33" s="1019"/>
      <c r="D33" s="1019"/>
      <c r="E33" s="1019"/>
      <c r="F33" s="1019"/>
      <c r="G33" s="1019"/>
      <c r="H33" s="1019"/>
      <c r="I33" s="1019"/>
      <c r="J33" s="1019"/>
      <c r="K33" s="1019"/>
      <c r="L33" s="1019"/>
      <c r="M33" s="1019"/>
      <c r="N33" s="1019"/>
      <c r="O33" s="1019"/>
      <c r="P33" s="1019"/>
    </row>
    <row r="34" spans="1:16" s="1020" customFormat="1" ht="15" customHeight="1">
      <c r="A34" s="1001" t="s">
        <v>1150</v>
      </c>
      <c r="B34" s="1019"/>
      <c r="C34" s="1019"/>
      <c r="D34" s="1019"/>
      <c r="E34" s="1019"/>
      <c r="F34" s="1019"/>
      <c r="G34" s="1019"/>
      <c r="H34" s="1019"/>
      <c r="I34" s="1019"/>
      <c r="J34" s="1019"/>
      <c r="K34" s="1019"/>
      <c r="L34" s="1019"/>
      <c r="M34" s="1019"/>
      <c r="N34" s="1019"/>
      <c r="O34" s="1019"/>
      <c r="P34" s="1019"/>
    </row>
    <row r="35" spans="1:16" s="1020" customFormat="1" ht="15" customHeight="1">
      <c r="A35" s="1001" t="s">
        <v>1151</v>
      </c>
      <c r="B35" s="1019"/>
      <c r="C35" s="1019"/>
      <c r="D35" s="1019"/>
      <c r="E35" s="1019"/>
      <c r="F35" s="1019"/>
      <c r="G35" s="1019"/>
      <c r="H35" s="1019"/>
      <c r="I35" s="1019"/>
      <c r="J35" s="1019"/>
      <c r="K35" s="1019"/>
      <c r="L35" s="1019"/>
      <c r="M35" s="1019"/>
      <c r="N35" s="1019"/>
      <c r="O35" s="1019"/>
      <c r="P35" s="1019"/>
    </row>
    <row r="36" spans="1:16" ht="16.2">
      <c r="A36" s="360"/>
      <c r="B36" s="360"/>
      <c r="C36" s="360"/>
      <c r="D36" s="360"/>
      <c r="E36" s="360"/>
      <c r="F36" s="360"/>
      <c r="G36" s="360"/>
      <c r="H36" s="360"/>
      <c r="I36" s="360"/>
      <c r="J36" s="360"/>
      <c r="K36" s="360"/>
      <c r="L36" s="360"/>
      <c r="M36" s="360"/>
      <c r="N36" s="360"/>
      <c r="O36" s="360"/>
      <c r="P36" s="360"/>
    </row>
  </sheetData>
  <mergeCells count="6">
    <mergeCell ref="N1:P1"/>
    <mergeCell ref="N2:P2"/>
    <mergeCell ref="G4:I4"/>
    <mergeCell ref="B6:H6"/>
    <mergeCell ref="I6:O6"/>
    <mergeCell ref="P6:P7"/>
  </mergeCells>
  <phoneticPr fontId="8" type="noConversion"/>
  <hyperlinks>
    <hyperlink ref="Q1" location="預告統計資料發布時間表!F129" display="回發布時間表" xr:uid="{5E0C3D0B-6490-4CB3-A084-DE1ECB3FF7EE}"/>
  </hyperlinks>
  <pageMargins left="0.5" right="0.5" top="0.55118110236220497" bottom="0.55118110236220497" header="0.511811023622047" footer="0.511811023622047"/>
  <pageSetup paperSize="9" scale="99" orientation="landscape" horizontalDpi="200" verticalDpi="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C9B76E-D9B4-4F21-96B9-6B0890104A62}">
  <dimension ref="A1:K41"/>
  <sheetViews>
    <sheetView zoomScaleNormal="100" workbookViewId="0">
      <selection activeCell="K1" sqref="K1"/>
    </sheetView>
  </sheetViews>
  <sheetFormatPr defaultRowHeight="16.2"/>
  <cols>
    <col min="1" max="1" width="10.6640625" style="52" customWidth="1"/>
    <col min="2" max="2" width="11.77734375" style="52" customWidth="1"/>
    <col min="3" max="3" width="8.6640625" style="52" customWidth="1"/>
    <col min="4" max="4" width="9.6640625" style="52" customWidth="1"/>
    <col min="5" max="5" width="8.6640625" style="52" customWidth="1"/>
    <col min="6" max="6" width="9.6640625" style="52" customWidth="1"/>
    <col min="7" max="7" width="10.109375" style="52" customWidth="1"/>
    <col min="8" max="9" width="8.6640625" style="52" customWidth="1"/>
    <col min="10" max="10" width="9.6640625" style="52" customWidth="1"/>
    <col min="11" max="256" width="8.88671875" style="52"/>
    <col min="257" max="257" width="10.6640625" style="52" customWidth="1"/>
    <col min="258" max="258" width="11.77734375" style="52" customWidth="1"/>
    <col min="259" max="259" width="8.6640625" style="52" customWidth="1"/>
    <col min="260" max="260" width="9.6640625" style="52" customWidth="1"/>
    <col min="261" max="261" width="8.6640625" style="52" customWidth="1"/>
    <col min="262" max="262" width="9.6640625" style="52" customWidth="1"/>
    <col min="263" max="263" width="10.109375" style="52" customWidth="1"/>
    <col min="264" max="265" width="8.6640625" style="52" customWidth="1"/>
    <col min="266" max="266" width="9.6640625" style="52" customWidth="1"/>
    <col min="267" max="512" width="8.88671875" style="52"/>
    <col min="513" max="513" width="10.6640625" style="52" customWidth="1"/>
    <col min="514" max="514" width="11.77734375" style="52" customWidth="1"/>
    <col min="515" max="515" width="8.6640625" style="52" customWidth="1"/>
    <col min="516" max="516" width="9.6640625" style="52" customWidth="1"/>
    <col min="517" max="517" width="8.6640625" style="52" customWidth="1"/>
    <col min="518" max="518" width="9.6640625" style="52" customWidth="1"/>
    <col min="519" max="519" width="10.109375" style="52" customWidth="1"/>
    <col min="520" max="521" width="8.6640625" style="52" customWidth="1"/>
    <col min="522" max="522" width="9.6640625" style="52" customWidth="1"/>
    <col min="523" max="768" width="8.88671875" style="52"/>
    <col min="769" max="769" width="10.6640625" style="52" customWidth="1"/>
    <col min="770" max="770" width="11.77734375" style="52" customWidth="1"/>
    <col min="771" max="771" width="8.6640625" style="52" customWidth="1"/>
    <col min="772" max="772" width="9.6640625" style="52" customWidth="1"/>
    <col min="773" max="773" width="8.6640625" style="52" customWidth="1"/>
    <col min="774" max="774" width="9.6640625" style="52" customWidth="1"/>
    <col min="775" max="775" width="10.109375" style="52" customWidth="1"/>
    <col min="776" max="777" width="8.6640625" style="52" customWidth="1"/>
    <col min="778" max="778" width="9.6640625" style="52" customWidth="1"/>
    <col min="779" max="1024" width="8.88671875" style="52"/>
    <col min="1025" max="1025" width="10.6640625" style="52" customWidth="1"/>
    <col min="1026" max="1026" width="11.77734375" style="52" customWidth="1"/>
    <col min="1027" max="1027" width="8.6640625" style="52" customWidth="1"/>
    <col min="1028" max="1028" width="9.6640625" style="52" customWidth="1"/>
    <col min="1029" max="1029" width="8.6640625" style="52" customWidth="1"/>
    <col min="1030" max="1030" width="9.6640625" style="52" customWidth="1"/>
    <col min="1031" max="1031" width="10.109375" style="52" customWidth="1"/>
    <col min="1032" max="1033" width="8.6640625" style="52" customWidth="1"/>
    <col min="1034" max="1034" width="9.6640625" style="52" customWidth="1"/>
    <col min="1035" max="1280" width="8.88671875" style="52"/>
    <col min="1281" max="1281" width="10.6640625" style="52" customWidth="1"/>
    <col min="1282" max="1282" width="11.77734375" style="52" customWidth="1"/>
    <col min="1283" max="1283" width="8.6640625" style="52" customWidth="1"/>
    <col min="1284" max="1284" width="9.6640625" style="52" customWidth="1"/>
    <col min="1285" max="1285" width="8.6640625" style="52" customWidth="1"/>
    <col min="1286" max="1286" width="9.6640625" style="52" customWidth="1"/>
    <col min="1287" max="1287" width="10.109375" style="52" customWidth="1"/>
    <col min="1288" max="1289" width="8.6640625" style="52" customWidth="1"/>
    <col min="1290" max="1290" width="9.6640625" style="52" customWidth="1"/>
    <col min="1291" max="1536" width="8.88671875" style="52"/>
    <col min="1537" max="1537" width="10.6640625" style="52" customWidth="1"/>
    <col min="1538" max="1538" width="11.77734375" style="52" customWidth="1"/>
    <col min="1539" max="1539" width="8.6640625" style="52" customWidth="1"/>
    <col min="1540" max="1540" width="9.6640625" style="52" customWidth="1"/>
    <col min="1541" max="1541" width="8.6640625" style="52" customWidth="1"/>
    <col min="1542" max="1542" width="9.6640625" style="52" customWidth="1"/>
    <col min="1543" max="1543" width="10.109375" style="52" customWidth="1"/>
    <col min="1544" max="1545" width="8.6640625" style="52" customWidth="1"/>
    <col min="1546" max="1546" width="9.6640625" style="52" customWidth="1"/>
    <col min="1547" max="1792" width="8.88671875" style="52"/>
    <col min="1793" max="1793" width="10.6640625" style="52" customWidth="1"/>
    <col min="1794" max="1794" width="11.77734375" style="52" customWidth="1"/>
    <col min="1795" max="1795" width="8.6640625" style="52" customWidth="1"/>
    <col min="1796" max="1796" width="9.6640625" style="52" customWidth="1"/>
    <col min="1797" max="1797" width="8.6640625" style="52" customWidth="1"/>
    <col min="1798" max="1798" width="9.6640625" style="52" customWidth="1"/>
    <col min="1799" max="1799" width="10.109375" style="52" customWidth="1"/>
    <col min="1800" max="1801" width="8.6640625" style="52" customWidth="1"/>
    <col min="1802" max="1802" width="9.6640625" style="52" customWidth="1"/>
    <col min="1803" max="2048" width="8.88671875" style="52"/>
    <col min="2049" max="2049" width="10.6640625" style="52" customWidth="1"/>
    <col min="2050" max="2050" width="11.77734375" style="52" customWidth="1"/>
    <col min="2051" max="2051" width="8.6640625" style="52" customWidth="1"/>
    <col min="2052" max="2052" width="9.6640625" style="52" customWidth="1"/>
    <col min="2053" max="2053" width="8.6640625" style="52" customWidth="1"/>
    <col min="2054" max="2054" width="9.6640625" style="52" customWidth="1"/>
    <col min="2055" max="2055" width="10.109375" style="52" customWidth="1"/>
    <col min="2056" max="2057" width="8.6640625" style="52" customWidth="1"/>
    <col min="2058" max="2058" width="9.6640625" style="52" customWidth="1"/>
    <col min="2059" max="2304" width="8.88671875" style="52"/>
    <col min="2305" max="2305" width="10.6640625" style="52" customWidth="1"/>
    <col min="2306" max="2306" width="11.77734375" style="52" customWidth="1"/>
    <col min="2307" max="2307" width="8.6640625" style="52" customWidth="1"/>
    <col min="2308" max="2308" width="9.6640625" style="52" customWidth="1"/>
    <col min="2309" max="2309" width="8.6640625" style="52" customWidth="1"/>
    <col min="2310" max="2310" width="9.6640625" style="52" customWidth="1"/>
    <col min="2311" max="2311" width="10.109375" style="52" customWidth="1"/>
    <col min="2312" max="2313" width="8.6640625" style="52" customWidth="1"/>
    <col min="2314" max="2314" width="9.6640625" style="52" customWidth="1"/>
    <col min="2315" max="2560" width="8.88671875" style="52"/>
    <col min="2561" max="2561" width="10.6640625" style="52" customWidth="1"/>
    <col min="2562" max="2562" width="11.77734375" style="52" customWidth="1"/>
    <col min="2563" max="2563" width="8.6640625" style="52" customWidth="1"/>
    <col min="2564" max="2564" width="9.6640625" style="52" customWidth="1"/>
    <col min="2565" max="2565" width="8.6640625" style="52" customWidth="1"/>
    <col min="2566" max="2566" width="9.6640625" style="52" customWidth="1"/>
    <col min="2567" max="2567" width="10.109375" style="52" customWidth="1"/>
    <col min="2568" max="2569" width="8.6640625" style="52" customWidth="1"/>
    <col min="2570" max="2570" width="9.6640625" style="52" customWidth="1"/>
    <col min="2571" max="2816" width="8.88671875" style="52"/>
    <col min="2817" max="2817" width="10.6640625" style="52" customWidth="1"/>
    <col min="2818" max="2818" width="11.77734375" style="52" customWidth="1"/>
    <col min="2819" max="2819" width="8.6640625" style="52" customWidth="1"/>
    <col min="2820" max="2820" width="9.6640625" style="52" customWidth="1"/>
    <col min="2821" max="2821" width="8.6640625" style="52" customWidth="1"/>
    <col min="2822" max="2822" width="9.6640625" style="52" customWidth="1"/>
    <col min="2823" max="2823" width="10.109375" style="52" customWidth="1"/>
    <col min="2824" max="2825" width="8.6640625" style="52" customWidth="1"/>
    <col min="2826" max="2826" width="9.6640625" style="52" customWidth="1"/>
    <col min="2827" max="3072" width="8.88671875" style="52"/>
    <col min="3073" max="3073" width="10.6640625" style="52" customWidth="1"/>
    <col min="3074" max="3074" width="11.77734375" style="52" customWidth="1"/>
    <col min="3075" max="3075" width="8.6640625" style="52" customWidth="1"/>
    <col min="3076" max="3076" width="9.6640625" style="52" customWidth="1"/>
    <col min="3077" max="3077" width="8.6640625" style="52" customWidth="1"/>
    <col min="3078" max="3078" width="9.6640625" style="52" customWidth="1"/>
    <col min="3079" max="3079" width="10.109375" style="52" customWidth="1"/>
    <col min="3080" max="3081" width="8.6640625" style="52" customWidth="1"/>
    <col min="3082" max="3082" width="9.6640625" style="52" customWidth="1"/>
    <col min="3083" max="3328" width="8.88671875" style="52"/>
    <col min="3329" max="3329" width="10.6640625" style="52" customWidth="1"/>
    <col min="3330" max="3330" width="11.77734375" style="52" customWidth="1"/>
    <col min="3331" max="3331" width="8.6640625" style="52" customWidth="1"/>
    <col min="3332" max="3332" width="9.6640625" style="52" customWidth="1"/>
    <col min="3333" max="3333" width="8.6640625" style="52" customWidth="1"/>
    <col min="3334" max="3334" width="9.6640625" style="52" customWidth="1"/>
    <col min="3335" max="3335" width="10.109375" style="52" customWidth="1"/>
    <col min="3336" max="3337" width="8.6640625" style="52" customWidth="1"/>
    <col min="3338" max="3338" width="9.6640625" style="52" customWidth="1"/>
    <col min="3339" max="3584" width="8.88671875" style="52"/>
    <col min="3585" max="3585" width="10.6640625" style="52" customWidth="1"/>
    <col min="3586" max="3586" width="11.77734375" style="52" customWidth="1"/>
    <col min="3587" max="3587" width="8.6640625" style="52" customWidth="1"/>
    <col min="3588" max="3588" width="9.6640625" style="52" customWidth="1"/>
    <col min="3589" max="3589" width="8.6640625" style="52" customWidth="1"/>
    <col min="3590" max="3590" width="9.6640625" style="52" customWidth="1"/>
    <col min="3591" max="3591" width="10.109375" style="52" customWidth="1"/>
    <col min="3592" max="3593" width="8.6640625" style="52" customWidth="1"/>
    <col min="3594" max="3594" width="9.6640625" style="52" customWidth="1"/>
    <col min="3595" max="3840" width="8.88671875" style="52"/>
    <col min="3841" max="3841" width="10.6640625" style="52" customWidth="1"/>
    <col min="3842" max="3842" width="11.77734375" style="52" customWidth="1"/>
    <col min="3843" max="3843" width="8.6640625" style="52" customWidth="1"/>
    <col min="3844" max="3844" width="9.6640625" style="52" customWidth="1"/>
    <col min="3845" max="3845" width="8.6640625" style="52" customWidth="1"/>
    <col min="3846" max="3846" width="9.6640625" style="52" customWidth="1"/>
    <col min="3847" max="3847" width="10.109375" style="52" customWidth="1"/>
    <col min="3848" max="3849" width="8.6640625" style="52" customWidth="1"/>
    <col min="3850" max="3850" width="9.6640625" style="52" customWidth="1"/>
    <col min="3851" max="4096" width="8.88671875" style="52"/>
    <col min="4097" max="4097" width="10.6640625" style="52" customWidth="1"/>
    <col min="4098" max="4098" width="11.77734375" style="52" customWidth="1"/>
    <col min="4099" max="4099" width="8.6640625" style="52" customWidth="1"/>
    <col min="4100" max="4100" width="9.6640625" style="52" customWidth="1"/>
    <col min="4101" max="4101" width="8.6640625" style="52" customWidth="1"/>
    <col min="4102" max="4102" width="9.6640625" style="52" customWidth="1"/>
    <col min="4103" max="4103" width="10.109375" style="52" customWidth="1"/>
    <col min="4104" max="4105" width="8.6640625" style="52" customWidth="1"/>
    <col min="4106" max="4106" width="9.6640625" style="52" customWidth="1"/>
    <col min="4107" max="4352" width="8.88671875" style="52"/>
    <col min="4353" max="4353" width="10.6640625" style="52" customWidth="1"/>
    <col min="4354" max="4354" width="11.77734375" style="52" customWidth="1"/>
    <col min="4355" max="4355" width="8.6640625" style="52" customWidth="1"/>
    <col min="4356" max="4356" width="9.6640625" style="52" customWidth="1"/>
    <col min="4357" max="4357" width="8.6640625" style="52" customWidth="1"/>
    <col min="4358" max="4358" width="9.6640625" style="52" customWidth="1"/>
    <col min="4359" max="4359" width="10.109375" style="52" customWidth="1"/>
    <col min="4360" max="4361" width="8.6640625" style="52" customWidth="1"/>
    <col min="4362" max="4362" width="9.6640625" style="52" customWidth="1"/>
    <col min="4363" max="4608" width="8.88671875" style="52"/>
    <col min="4609" max="4609" width="10.6640625" style="52" customWidth="1"/>
    <col min="4610" max="4610" width="11.77734375" style="52" customWidth="1"/>
    <col min="4611" max="4611" width="8.6640625" style="52" customWidth="1"/>
    <col min="4612" max="4612" width="9.6640625" style="52" customWidth="1"/>
    <col min="4613" max="4613" width="8.6640625" style="52" customWidth="1"/>
    <col min="4614" max="4614" width="9.6640625" style="52" customWidth="1"/>
    <col min="4615" max="4615" width="10.109375" style="52" customWidth="1"/>
    <col min="4616" max="4617" width="8.6640625" style="52" customWidth="1"/>
    <col min="4618" max="4618" width="9.6640625" style="52" customWidth="1"/>
    <col min="4619" max="4864" width="8.88671875" style="52"/>
    <col min="4865" max="4865" width="10.6640625" style="52" customWidth="1"/>
    <col min="4866" max="4866" width="11.77734375" style="52" customWidth="1"/>
    <col min="4867" max="4867" width="8.6640625" style="52" customWidth="1"/>
    <col min="4868" max="4868" width="9.6640625" style="52" customWidth="1"/>
    <col min="4869" max="4869" width="8.6640625" style="52" customWidth="1"/>
    <col min="4870" max="4870" width="9.6640625" style="52" customWidth="1"/>
    <col min="4871" max="4871" width="10.109375" style="52" customWidth="1"/>
    <col min="4872" max="4873" width="8.6640625" style="52" customWidth="1"/>
    <col min="4874" max="4874" width="9.6640625" style="52" customWidth="1"/>
    <col min="4875" max="5120" width="8.88671875" style="52"/>
    <col min="5121" max="5121" width="10.6640625" style="52" customWidth="1"/>
    <col min="5122" max="5122" width="11.77734375" style="52" customWidth="1"/>
    <col min="5123" max="5123" width="8.6640625" style="52" customWidth="1"/>
    <col min="5124" max="5124" width="9.6640625" style="52" customWidth="1"/>
    <col min="5125" max="5125" width="8.6640625" style="52" customWidth="1"/>
    <col min="5126" max="5126" width="9.6640625" style="52" customWidth="1"/>
    <col min="5127" max="5127" width="10.109375" style="52" customWidth="1"/>
    <col min="5128" max="5129" width="8.6640625" style="52" customWidth="1"/>
    <col min="5130" max="5130" width="9.6640625" style="52" customWidth="1"/>
    <col min="5131" max="5376" width="8.88671875" style="52"/>
    <col min="5377" max="5377" width="10.6640625" style="52" customWidth="1"/>
    <col min="5378" max="5378" width="11.77734375" style="52" customWidth="1"/>
    <col min="5379" max="5379" width="8.6640625" style="52" customWidth="1"/>
    <col min="5380" max="5380" width="9.6640625" style="52" customWidth="1"/>
    <col min="5381" max="5381" width="8.6640625" style="52" customWidth="1"/>
    <col min="5382" max="5382" width="9.6640625" style="52" customWidth="1"/>
    <col min="5383" max="5383" width="10.109375" style="52" customWidth="1"/>
    <col min="5384" max="5385" width="8.6640625" style="52" customWidth="1"/>
    <col min="5386" max="5386" width="9.6640625" style="52" customWidth="1"/>
    <col min="5387" max="5632" width="8.88671875" style="52"/>
    <col min="5633" max="5633" width="10.6640625" style="52" customWidth="1"/>
    <col min="5634" max="5634" width="11.77734375" style="52" customWidth="1"/>
    <col min="5635" max="5635" width="8.6640625" style="52" customWidth="1"/>
    <col min="5636" max="5636" width="9.6640625" style="52" customWidth="1"/>
    <col min="5637" max="5637" width="8.6640625" style="52" customWidth="1"/>
    <col min="5638" max="5638" width="9.6640625" style="52" customWidth="1"/>
    <col min="5639" max="5639" width="10.109375" style="52" customWidth="1"/>
    <col min="5640" max="5641" width="8.6640625" style="52" customWidth="1"/>
    <col min="5642" max="5642" width="9.6640625" style="52" customWidth="1"/>
    <col min="5643" max="5888" width="8.88671875" style="52"/>
    <col min="5889" max="5889" width="10.6640625" style="52" customWidth="1"/>
    <col min="5890" max="5890" width="11.77734375" style="52" customWidth="1"/>
    <col min="5891" max="5891" width="8.6640625" style="52" customWidth="1"/>
    <col min="5892" max="5892" width="9.6640625" style="52" customWidth="1"/>
    <col min="5893" max="5893" width="8.6640625" style="52" customWidth="1"/>
    <col min="5894" max="5894" width="9.6640625" style="52" customWidth="1"/>
    <col min="5895" max="5895" width="10.109375" style="52" customWidth="1"/>
    <col min="5896" max="5897" width="8.6640625" style="52" customWidth="1"/>
    <col min="5898" max="5898" width="9.6640625" style="52" customWidth="1"/>
    <col min="5899" max="6144" width="8.88671875" style="52"/>
    <col min="6145" max="6145" width="10.6640625" style="52" customWidth="1"/>
    <col min="6146" max="6146" width="11.77734375" style="52" customWidth="1"/>
    <col min="6147" max="6147" width="8.6640625" style="52" customWidth="1"/>
    <col min="6148" max="6148" width="9.6640625" style="52" customWidth="1"/>
    <col min="6149" max="6149" width="8.6640625" style="52" customWidth="1"/>
    <col min="6150" max="6150" width="9.6640625" style="52" customWidth="1"/>
    <col min="6151" max="6151" width="10.109375" style="52" customWidth="1"/>
    <col min="6152" max="6153" width="8.6640625" style="52" customWidth="1"/>
    <col min="6154" max="6154" width="9.6640625" style="52" customWidth="1"/>
    <col min="6155" max="6400" width="8.88671875" style="52"/>
    <col min="6401" max="6401" width="10.6640625" style="52" customWidth="1"/>
    <col min="6402" max="6402" width="11.77734375" style="52" customWidth="1"/>
    <col min="6403" max="6403" width="8.6640625" style="52" customWidth="1"/>
    <col min="6404" max="6404" width="9.6640625" style="52" customWidth="1"/>
    <col min="6405" max="6405" width="8.6640625" style="52" customWidth="1"/>
    <col min="6406" max="6406" width="9.6640625" style="52" customWidth="1"/>
    <col min="6407" max="6407" width="10.109375" style="52" customWidth="1"/>
    <col min="6408" max="6409" width="8.6640625" style="52" customWidth="1"/>
    <col min="6410" max="6410" width="9.6640625" style="52" customWidth="1"/>
    <col min="6411" max="6656" width="8.88671875" style="52"/>
    <col min="6657" max="6657" width="10.6640625" style="52" customWidth="1"/>
    <col min="6658" max="6658" width="11.77734375" style="52" customWidth="1"/>
    <col min="6659" max="6659" width="8.6640625" style="52" customWidth="1"/>
    <col min="6660" max="6660" width="9.6640625" style="52" customWidth="1"/>
    <col min="6661" max="6661" width="8.6640625" style="52" customWidth="1"/>
    <col min="6662" max="6662" width="9.6640625" style="52" customWidth="1"/>
    <col min="6663" max="6663" width="10.109375" style="52" customWidth="1"/>
    <col min="6664" max="6665" width="8.6640625" style="52" customWidth="1"/>
    <col min="6666" max="6666" width="9.6640625" style="52" customWidth="1"/>
    <col min="6667" max="6912" width="8.88671875" style="52"/>
    <col min="6913" max="6913" width="10.6640625" style="52" customWidth="1"/>
    <col min="6914" max="6914" width="11.77734375" style="52" customWidth="1"/>
    <col min="6915" max="6915" width="8.6640625" style="52" customWidth="1"/>
    <col min="6916" max="6916" width="9.6640625" style="52" customWidth="1"/>
    <col min="6917" max="6917" width="8.6640625" style="52" customWidth="1"/>
    <col min="6918" max="6918" width="9.6640625" style="52" customWidth="1"/>
    <col min="6919" max="6919" width="10.109375" style="52" customWidth="1"/>
    <col min="6920" max="6921" width="8.6640625" style="52" customWidth="1"/>
    <col min="6922" max="6922" width="9.6640625" style="52" customWidth="1"/>
    <col min="6923" max="7168" width="8.88671875" style="52"/>
    <col min="7169" max="7169" width="10.6640625" style="52" customWidth="1"/>
    <col min="7170" max="7170" width="11.77734375" style="52" customWidth="1"/>
    <col min="7171" max="7171" width="8.6640625" style="52" customWidth="1"/>
    <col min="7172" max="7172" width="9.6640625" style="52" customWidth="1"/>
    <col min="7173" max="7173" width="8.6640625" style="52" customWidth="1"/>
    <col min="7174" max="7174" width="9.6640625" style="52" customWidth="1"/>
    <col min="7175" max="7175" width="10.109375" style="52" customWidth="1"/>
    <col min="7176" max="7177" width="8.6640625" style="52" customWidth="1"/>
    <col min="7178" max="7178" width="9.6640625" style="52" customWidth="1"/>
    <col min="7179" max="7424" width="8.88671875" style="52"/>
    <col min="7425" max="7425" width="10.6640625" style="52" customWidth="1"/>
    <col min="7426" max="7426" width="11.77734375" style="52" customWidth="1"/>
    <col min="7427" max="7427" width="8.6640625" style="52" customWidth="1"/>
    <col min="7428" max="7428" width="9.6640625" style="52" customWidth="1"/>
    <col min="7429" max="7429" width="8.6640625" style="52" customWidth="1"/>
    <col min="7430" max="7430" width="9.6640625" style="52" customWidth="1"/>
    <col min="7431" max="7431" width="10.109375" style="52" customWidth="1"/>
    <col min="7432" max="7433" width="8.6640625" style="52" customWidth="1"/>
    <col min="7434" max="7434" width="9.6640625" style="52" customWidth="1"/>
    <col min="7435" max="7680" width="8.88671875" style="52"/>
    <col min="7681" max="7681" width="10.6640625" style="52" customWidth="1"/>
    <col min="7682" max="7682" width="11.77734375" style="52" customWidth="1"/>
    <col min="7683" max="7683" width="8.6640625" style="52" customWidth="1"/>
    <col min="7684" max="7684" width="9.6640625" style="52" customWidth="1"/>
    <col min="7685" max="7685" width="8.6640625" style="52" customWidth="1"/>
    <col min="7686" max="7686" width="9.6640625" style="52" customWidth="1"/>
    <col min="7687" max="7687" width="10.109375" style="52" customWidth="1"/>
    <col min="7688" max="7689" width="8.6640625" style="52" customWidth="1"/>
    <col min="7690" max="7690" width="9.6640625" style="52" customWidth="1"/>
    <col min="7691" max="7936" width="8.88671875" style="52"/>
    <col min="7937" max="7937" width="10.6640625" style="52" customWidth="1"/>
    <col min="7938" max="7938" width="11.77734375" style="52" customWidth="1"/>
    <col min="7939" max="7939" width="8.6640625" style="52" customWidth="1"/>
    <col min="7940" max="7940" width="9.6640625" style="52" customWidth="1"/>
    <col min="7941" max="7941" width="8.6640625" style="52" customWidth="1"/>
    <col min="7942" max="7942" width="9.6640625" style="52" customWidth="1"/>
    <col min="7943" max="7943" width="10.109375" style="52" customWidth="1"/>
    <col min="7944" max="7945" width="8.6640625" style="52" customWidth="1"/>
    <col min="7946" max="7946" width="9.6640625" style="52" customWidth="1"/>
    <col min="7947" max="8192" width="8.88671875" style="52"/>
    <col min="8193" max="8193" width="10.6640625" style="52" customWidth="1"/>
    <col min="8194" max="8194" width="11.77734375" style="52" customWidth="1"/>
    <col min="8195" max="8195" width="8.6640625" style="52" customWidth="1"/>
    <col min="8196" max="8196" width="9.6640625" style="52" customWidth="1"/>
    <col min="8197" max="8197" width="8.6640625" style="52" customWidth="1"/>
    <col min="8198" max="8198" width="9.6640625" style="52" customWidth="1"/>
    <col min="8199" max="8199" width="10.109375" style="52" customWidth="1"/>
    <col min="8200" max="8201" width="8.6640625" style="52" customWidth="1"/>
    <col min="8202" max="8202" width="9.6640625" style="52" customWidth="1"/>
    <col min="8203" max="8448" width="8.88671875" style="52"/>
    <col min="8449" max="8449" width="10.6640625" style="52" customWidth="1"/>
    <col min="8450" max="8450" width="11.77734375" style="52" customWidth="1"/>
    <col min="8451" max="8451" width="8.6640625" style="52" customWidth="1"/>
    <col min="8452" max="8452" width="9.6640625" style="52" customWidth="1"/>
    <col min="8453" max="8453" width="8.6640625" style="52" customWidth="1"/>
    <col min="8454" max="8454" width="9.6640625" style="52" customWidth="1"/>
    <col min="8455" max="8455" width="10.109375" style="52" customWidth="1"/>
    <col min="8456" max="8457" width="8.6640625" style="52" customWidth="1"/>
    <col min="8458" max="8458" width="9.6640625" style="52" customWidth="1"/>
    <col min="8459" max="8704" width="8.88671875" style="52"/>
    <col min="8705" max="8705" width="10.6640625" style="52" customWidth="1"/>
    <col min="8706" max="8706" width="11.77734375" style="52" customWidth="1"/>
    <col min="8707" max="8707" width="8.6640625" style="52" customWidth="1"/>
    <col min="8708" max="8708" width="9.6640625" style="52" customWidth="1"/>
    <col min="8709" max="8709" width="8.6640625" style="52" customWidth="1"/>
    <col min="8710" max="8710" width="9.6640625" style="52" customWidth="1"/>
    <col min="8711" max="8711" width="10.109375" style="52" customWidth="1"/>
    <col min="8712" max="8713" width="8.6640625" style="52" customWidth="1"/>
    <col min="8714" max="8714" width="9.6640625" style="52" customWidth="1"/>
    <col min="8715" max="8960" width="8.88671875" style="52"/>
    <col min="8961" max="8961" width="10.6640625" style="52" customWidth="1"/>
    <col min="8962" max="8962" width="11.77734375" style="52" customWidth="1"/>
    <col min="8963" max="8963" width="8.6640625" style="52" customWidth="1"/>
    <col min="8964" max="8964" width="9.6640625" style="52" customWidth="1"/>
    <col min="8965" max="8965" width="8.6640625" style="52" customWidth="1"/>
    <col min="8966" max="8966" width="9.6640625" style="52" customWidth="1"/>
    <col min="8967" max="8967" width="10.109375" style="52" customWidth="1"/>
    <col min="8968" max="8969" width="8.6640625" style="52" customWidth="1"/>
    <col min="8970" max="8970" width="9.6640625" style="52" customWidth="1"/>
    <col min="8971" max="9216" width="8.88671875" style="52"/>
    <col min="9217" max="9217" width="10.6640625" style="52" customWidth="1"/>
    <col min="9218" max="9218" width="11.77734375" style="52" customWidth="1"/>
    <col min="9219" max="9219" width="8.6640625" style="52" customWidth="1"/>
    <col min="9220" max="9220" width="9.6640625" style="52" customWidth="1"/>
    <col min="9221" max="9221" width="8.6640625" style="52" customWidth="1"/>
    <col min="9222" max="9222" width="9.6640625" style="52" customWidth="1"/>
    <col min="9223" max="9223" width="10.109375" style="52" customWidth="1"/>
    <col min="9224" max="9225" width="8.6640625" style="52" customWidth="1"/>
    <col min="9226" max="9226" width="9.6640625" style="52" customWidth="1"/>
    <col min="9227" max="9472" width="8.88671875" style="52"/>
    <col min="9473" max="9473" width="10.6640625" style="52" customWidth="1"/>
    <col min="9474" max="9474" width="11.77734375" style="52" customWidth="1"/>
    <col min="9475" max="9475" width="8.6640625" style="52" customWidth="1"/>
    <col min="9476" max="9476" width="9.6640625" style="52" customWidth="1"/>
    <col min="9477" max="9477" width="8.6640625" style="52" customWidth="1"/>
    <col min="9478" max="9478" width="9.6640625" style="52" customWidth="1"/>
    <col min="9479" max="9479" width="10.109375" style="52" customWidth="1"/>
    <col min="9480" max="9481" width="8.6640625" style="52" customWidth="1"/>
    <col min="9482" max="9482" width="9.6640625" style="52" customWidth="1"/>
    <col min="9483" max="9728" width="8.88671875" style="52"/>
    <col min="9729" max="9729" width="10.6640625" style="52" customWidth="1"/>
    <col min="9730" max="9730" width="11.77734375" style="52" customWidth="1"/>
    <col min="9731" max="9731" width="8.6640625" style="52" customWidth="1"/>
    <col min="9732" max="9732" width="9.6640625" style="52" customWidth="1"/>
    <col min="9733" max="9733" width="8.6640625" style="52" customWidth="1"/>
    <col min="9734" max="9734" width="9.6640625" style="52" customWidth="1"/>
    <col min="9735" max="9735" width="10.109375" style="52" customWidth="1"/>
    <col min="9736" max="9737" width="8.6640625" style="52" customWidth="1"/>
    <col min="9738" max="9738" width="9.6640625" style="52" customWidth="1"/>
    <col min="9739" max="9984" width="8.88671875" style="52"/>
    <col min="9985" max="9985" width="10.6640625" style="52" customWidth="1"/>
    <col min="9986" max="9986" width="11.77734375" style="52" customWidth="1"/>
    <col min="9987" max="9987" width="8.6640625" style="52" customWidth="1"/>
    <col min="9988" max="9988" width="9.6640625" style="52" customWidth="1"/>
    <col min="9989" max="9989" width="8.6640625" style="52" customWidth="1"/>
    <col min="9990" max="9990" width="9.6640625" style="52" customWidth="1"/>
    <col min="9991" max="9991" width="10.109375" style="52" customWidth="1"/>
    <col min="9992" max="9993" width="8.6640625" style="52" customWidth="1"/>
    <col min="9994" max="9994" width="9.6640625" style="52" customWidth="1"/>
    <col min="9995" max="10240" width="8.88671875" style="52"/>
    <col min="10241" max="10241" width="10.6640625" style="52" customWidth="1"/>
    <col min="10242" max="10242" width="11.77734375" style="52" customWidth="1"/>
    <col min="10243" max="10243" width="8.6640625" style="52" customWidth="1"/>
    <col min="10244" max="10244" width="9.6640625" style="52" customWidth="1"/>
    <col min="10245" max="10245" width="8.6640625" style="52" customWidth="1"/>
    <col min="10246" max="10246" width="9.6640625" style="52" customWidth="1"/>
    <col min="10247" max="10247" width="10.109375" style="52" customWidth="1"/>
    <col min="10248" max="10249" width="8.6640625" style="52" customWidth="1"/>
    <col min="10250" max="10250" width="9.6640625" style="52" customWidth="1"/>
    <col min="10251" max="10496" width="8.88671875" style="52"/>
    <col min="10497" max="10497" width="10.6640625" style="52" customWidth="1"/>
    <col min="10498" max="10498" width="11.77734375" style="52" customWidth="1"/>
    <col min="10499" max="10499" width="8.6640625" style="52" customWidth="1"/>
    <col min="10500" max="10500" width="9.6640625" style="52" customWidth="1"/>
    <col min="10501" max="10501" width="8.6640625" style="52" customWidth="1"/>
    <col min="10502" max="10502" width="9.6640625" style="52" customWidth="1"/>
    <col min="10503" max="10503" width="10.109375" style="52" customWidth="1"/>
    <col min="10504" max="10505" width="8.6640625" style="52" customWidth="1"/>
    <col min="10506" max="10506" width="9.6640625" style="52" customWidth="1"/>
    <col min="10507" max="10752" width="8.88671875" style="52"/>
    <col min="10753" max="10753" width="10.6640625" style="52" customWidth="1"/>
    <col min="10754" max="10754" width="11.77734375" style="52" customWidth="1"/>
    <col min="10755" max="10755" width="8.6640625" style="52" customWidth="1"/>
    <col min="10756" max="10756" width="9.6640625" style="52" customWidth="1"/>
    <col min="10757" max="10757" width="8.6640625" style="52" customWidth="1"/>
    <col min="10758" max="10758" width="9.6640625" style="52" customWidth="1"/>
    <col min="10759" max="10759" width="10.109375" style="52" customWidth="1"/>
    <col min="10760" max="10761" width="8.6640625" style="52" customWidth="1"/>
    <col min="10762" max="10762" width="9.6640625" style="52" customWidth="1"/>
    <col min="10763" max="11008" width="8.88671875" style="52"/>
    <col min="11009" max="11009" width="10.6640625" style="52" customWidth="1"/>
    <col min="11010" max="11010" width="11.77734375" style="52" customWidth="1"/>
    <col min="11011" max="11011" width="8.6640625" style="52" customWidth="1"/>
    <col min="11012" max="11012" width="9.6640625" style="52" customWidth="1"/>
    <col min="11013" max="11013" width="8.6640625" style="52" customWidth="1"/>
    <col min="11014" max="11014" width="9.6640625" style="52" customWidth="1"/>
    <col min="11015" max="11015" width="10.109375" style="52" customWidth="1"/>
    <col min="11016" max="11017" width="8.6640625" style="52" customWidth="1"/>
    <col min="11018" max="11018" width="9.6640625" style="52" customWidth="1"/>
    <col min="11019" max="11264" width="8.88671875" style="52"/>
    <col min="11265" max="11265" width="10.6640625" style="52" customWidth="1"/>
    <col min="11266" max="11266" width="11.77734375" style="52" customWidth="1"/>
    <col min="11267" max="11267" width="8.6640625" style="52" customWidth="1"/>
    <col min="11268" max="11268" width="9.6640625" style="52" customWidth="1"/>
    <col min="11269" max="11269" width="8.6640625" style="52" customWidth="1"/>
    <col min="11270" max="11270" width="9.6640625" style="52" customWidth="1"/>
    <col min="11271" max="11271" width="10.109375" style="52" customWidth="1"/>
    <col min="11272" max="11273" width="8.6640625" style="52" customWidth="1"/>
    <col min="11274" max="11274" width="9.6640625" style="52" customWidth="1"/>
    <col min="11275" max="11520" width="8.88671875" style="52"/>
    <col min="11521" max="11521" width="10.6640625" style="52" customWidth="1"/>
    <col min="11522" max="11522" width="11.77734375" style="52" customWidth="1"/>
    <col min="11523" max="11523" width="8.6640625" style="52" customWidth="1"/>
    <col min="11524" max="11524" width="9.6640625" style="52" customWidth="1"/>
    <col min="11525" max="11525" width="8.6640625" style="52" customWidth="1"/>
    <col min="11526" max="11526" width="9.6640625" style="52" customWidth="1"/>
    <col min="11527" max="11527" width="10.109375" style="52" customWidth="1"/>
    <col min="11528" max="11529" width="8.6640625" style="52" customWidth="1"/>
    <col min="11530" max="11530" width="9.6640625" style="52" customWidth="1"/>
    <col min="11531" max="11776" width="8.88671875" style="52"/>
    <col min="11777" max="11777" width="10.6640625" style="52" customWidth="1"/>
    <col min="11778" max="11778" width="11.77734375" style="52" customWidth="1"/>
    <col min="11779" max="11779" width="8.6640625" style="52" customWidth="1"/>
    <col min="11780" max="11780" width="9.6640625" style="52" customWidth="1"/>
    <col min="11781" max="11781" width="8.6640625" style="52" customWidth="1"/>
    <col min="11782" max="11782" width="9.6640625" style="52" customWidth="1"/>
    <col min="11783" max="11783" width="10.109375" style="52" customWidth="1"/>
    <col min="11784" max="11785" width="8.6640625" style="52" customWidth="1"/>
    <col min="11786" max="11786" width="9.6640625" style="52" customWidth="1"/>
    <col min="11787" max="12032" width="8.88671875" style="52"/>
    <col min="12033" max="12033" width="10.6640625" style="52" customWidth="1"/>
    <col min="12034" max="12034" width="11.77734375" style="52" customWidth="1"/>
    <col min="12035" max="12035" width="8.6640625" style="52" customWidth="1"/>
    <col min="12036" max="12036" width="9.6640625" style="52" customWidth="1"/>
    <col min="12037" max="12037" width="8.6640625" style="52" customWidth="1"/>
    <col min="12038" max="12038" width="9.6640625" style="52" customWidth="1"/>
    <col min="12039" max="12039" width="10.109375" style="52" customWidth="1"/>
    <col min="12040" max="12041" width="8.6640625" style="52" customWidth="1"/>
    <col min="12042" max="12042" width="9.6640625" style="52" customWidth="1"/>
    <col min="12043" max="12288" width="8.88671875" style="52"/>
    <col min="12289" max="12289" width="10.6640625" style="52" customWidth="1"/>
    <col min="12290" max="12290" width="11.77734375" style="52" customWidth="1"/>
    <col min="12291" max="12291" width="8.6640625" style="52" customWidth="1"/>
    <col min="12292" max="12292" width="9.6640625" style="52" customWidth="1"/>
    <col min="12293" max="12293" width="8.6640625" style="52" customWidth="1"/>
    <col min="12294" max="12294" width="9.6640625" style="52" customWidth="1"/>
    <col min="12295" max="12295" width="10.109375" style="52" customWidth="1"/>
    <col min="12296" max="12297" width="8.6640625" style="52" customWidth="1"/>
    <col min="12298" max="12298" width="9.6640625" style="52" customWidth="1"/>
    <col min="12299" max="12544" width="8.88671875" style="52"/>
    <col min="12545" max="12545" width="10.6640625" style="52" customWidth="1"/>
    <col min="12546" max="12546" width="11.77734375" style="52" customWidth="1"/>
    <col min="12547" max="12547" width="8.6640625" style="52" customWidth="1"/>
    <col min="12548" max="12548" width="9.6640625" style="52" customWidth="1"/>
    <col min="12549" max="12549" width="8.6640625" style="52" customWidth="1"/>
    <col min="12550" max="12550" width="9.6640625" style="52" customWidth="1"/>
    <col min="12551" max="12551" width="10.109375" style="52" customWidth="1"/>
    <col min="12552" max="12553" width="8.6640625" style="52" customWidth="1"/>
    <col min="12554" max="12554" width="9.6640625" style="52" customWidth="1"/>
    <col min="12555" max="12800" width="8.88671875" style="52"/>
    <col min="12801" max="12801" width="10.6640625" style="52" customWidth="1"/>
    <col min="12802" max="12802" width="11.77734375" style="52" customWidth="1"/>
    <col min="12803" max="12803" width="8.6640625" style="52" customWidth="1"/>
    <col min="12804" max="12804" width="9.6640625" style="52" customWidth="1"/>
    <col min="12805" max="12805" width="8.6640625" style="52" customWidth="1"/>
    <col min="12806" max="12806" width="9.6640625" style="52" customWidth="1"/>
    <col min="12807" max="12807" width="10.109375" style="52" customWidth="1"/>
    <col min="12808" max="12809" width="8.6640625" style="52" customWidth="1"/>
    <col min="12810" max="12810" width="9.6640625" style="52" customWidth="1"/>
    <col min="12811" max="13056" width="8.88671875" style="52"/>
    <col min="13057" max="13057" width="10.6640625" style="52" customWidth="1"/>
    <col min="13058" max="13058" width="11.77734375" style="52" customWidth="1"/>
    <col min="13059" max="13059" width="8.6640625" style="52" customWidth="1"/>
    <col min="13060" max="13060" width="9.6640625" style="52" customWidth="1"/>
    <col min="13061" max="13061" width="8.6640625" style="52" customWidth="1"/>
    <col min="13062" max="13062" width="9.6640625" style="52" customWidth="1"/>
    <col min="13063" max="13063" width="10.109375" style="52" customWidth="1"/>
    <col min="13064" max="13065" width="8.6640625" style="52" customWidth="1"/>
    <col min="13066" max="13066" width="9.6640625" style="52" customWidth="1"/>
    <col min="13067" max="13312" width="8.88671875" style="52"/>
    <col min="13313" max="13313" width="10.6640625" style="52" customWidth="1"/>
    <col min="13314" max="13314" width="11.77734375" style="52" customWidth="1"/>
    <col min="13315" max="13315" width="8.6640625" style="52" customWidth="1"/>
    <col min="13316" max="13316" width="9.6640625" style="52" customWidth="1"/>
    <col min="13317" max="13317" width="8.6640625" style="52" customWidth="1"/>
    <col min="13318" max="13318" width="9.6640625" style="52" customWidth="1"/>
    <col min="13319" max="13319" width="10.109375" style="52" customWidth="1"/>
    <col min="13320" max="13321" width="8.6640625" style="52" customWidth="1"/>
    <col min="13322" max="13322" width="9.6640625" style="52" customWidth="1"/>
    <col min="13323" max="13568" width="8.88671875" style="52"/>
    <col min="13569" max="13569" width="10.6640625" style="52" customWidth="1"/>
    <col min="13570" max="13570" width="11.77734375" style="52" customWidth="1"/>
    <col min="13571" max="13571" width="8.6640625" style="52" customWidth="1"/>
    <col min="13572" max="13572" width="9.6640625" style="52" customWidth="1"/>
    <col min="13573" max="13573" width="8.6640625" style="52" customWidth="1"/>
    <col min="13574" max="13574" width="9.6640625" style="52" customWidth="1"/>
    <col min="13575" max="13575" width="10.109375" style="52" customWidth="1"/>
    <col min="13576" max="13577" width="8.6640625" style="52" customWidth="1"/>
    <col min="13578" max="13578" width="9.6640625" style="52" customWidth="1"/>
    <col min="13579" max="13824" width="8.88671875" style="52"/>
    <col min="13825" max="13825" width="10.6640625" style="52" customWidth="1"/>
    <col min="13826" max="13826" width="11.77734375" style="52" customWidth="1"/>
    <col min="13827" max="13827" width="8.6640625" style="52" customWidth="1"/>
    <col min="13828" max="13828" width="9.6640625" style="52" customWidth="1"/>
    <col min="13829" max="13829" width="8.6640625" style="52" customWidth="1"/>
    <col min="13830" max="13830" width="9.6640625" style="52" customWidth="1"/>
    <col min="13831" max="13831" width="10.109375" style="52" customWidth="1"/>
    <col min="13832" max="13833" width="8.6640625" style="52" customWidth="1"/>
    <col min="13834" max="13834" width="9.6640625" style="52" customWidth="1"/>
    <col min="13835" max="14080" width="8.88671875" style="52"/>
    <col min="14081" max="14081" width="10.6640625" style="52" customWidth="1"/>
    <col min="14082" max="14082" width="11.77734375" style="52" customWidth="1"/>
    <col min="14083" max="14083" width="8.6640625" style="52" customWidth="1"/>
    <col min="14084" max="14084" width="9.6640625" style="52" customWidth="1"/>
    <col min="14085" max="14085" width="8.6640625" style="52" customWidth="1"/>
    <col min="14086" max="14086" width="9.6640625" style="52" customWidth="1"/>
    <col min="14087" max="14087" width="10.109375" style="52" customWidth="1"/>
    <col min="14088" max="14089" width="8.6640625" style="52" customWidth="1"/>
    <col min="14090" max="14090" width="9.6640625" style="52" customWidth="1"/>
    <col min="14091" max="14336" width="8.88671875" style="52"/>
    <col min="14337" max="14337" width="10.6640625" style="52" customWidth="1"/>
    <col min="14338" max="14338" width="11.77734375" style="52" customWidth="1"/>
    <col min="14339" max="14339" width="8.6640625" style="52" customWidth="1"/>
    <col min="14340" max="14340" width="9.6640625" style="52" customWidth="1"/>
    <col min="14341" max="14341" width="8.6640625" style="52" customWidth="1"/>
    <col min="14342" max="14342" width="9.6640625" style="52" customWidth="1"/>
    <col min="14343" max="14343" width="10.109375" style="52" customWidth="1"/>
    <col min="14344" max="14345" width="8.6640625" style="52" customWidth="1"/>
    <col min="14346" max="14346" width="9.6640625" style="52" customWidth="1"/>
    <col min="14347" max="14592" width="8.88671875" style="52"/>
    <col min="14593" max="14593" width="10.6640625" style="52" customWidth="1"/>
    <col min="14594" max="14594" width="11.77734375" style="52" customWidth="1"/>
    <col min="14595" max="14595" width="8.6640625" style="52" customWidth="1"/>
    <col min="14596" max="14596" width="9.6640625" style="52" customWidth="1"/>
    <col min="14597" max="14597" width="8.6640625" style="52" customWidth="1"/>
    <col min="14598" max="14598" width="9.6640625" style="52" customWidth="1"/>
    <col min="14599" max="14599" width="10.109375" style="52" customWidth="1"/>
    <col min="14600" max="14601" width="8.6640625" style="52" customWidth="1"/>
    <col min="14602" max="14602" width="9.6640625" style="52" customWidth="1"/>
    <col min="14603" max="14848" width="8.88671875" style="52"/>
    <col min="14849" max="14849" width="10.6640625" style="52" customWidth="1"/>
    <col min="14850" max="14850" width="11.77734375" style="52" customWidth="1"/>
    <col min="14851" max="14851" width="8.6640625" style="52" customWidth="1"/>
    <col min="14852" max="14852" width="9.6640625" style="52" customWidth="1"/>
    <col min="14853" max="14853" width="8.6640625" style="52" customWidth="1"/>
    <col min="14854" max="14854" width="9.6640625" style="52" customWidth="1"/>
    <col min="14855" max="14855" width="10.109375" style="52" customWidth="1"/>
    <col min="14856" max="14857" width="8.6640625" style="52" customWidth="1"/>
    <col min="14858" max="14858" width="9.6640625" style="52" customWidth="1"/>
    <col min="14859" max="15104" width="8.88671875" style="52"/>
    <col min="15105" max="15105" width="10.6640625" style="52" customWidth="1"/>
    <col min="15106" max="15106" width="11.77734375" style="52" customWidth="1"/>
    <col min="15107" max="15107" width="8.6640625" style="52" customWidth="1"/>
    <col min="15108" max="15108" width="9.6640625" style="52" customWidth="1"/>
    <col min="15109" max="15109" width="8.6640625" style="52" customWidth="1"/>
    <col min="15110" max="15110" width="9.6640625" style="52" customWidth="1"/>
    <col min="15111" max="15111" width="10.109375" style="52" customWidth="1"/>
    <col min="15112" max="15113" width="8.6640625" style="52" customWidth="1"/>
    <col min="15114" max="15114" width="9.6640625" style="52" customWidth="1"/>
    <col min="15115" max="15360" width="8.88671875" style="52"/>
    <col min="15361" max="15361" width="10.6640625" style="52" customWidth="1"/>
    <col min="15362" max="15362" width="11.77734375" style="52" customWidth="1"/>
    <col min="15363" max="15363" width="8.6640625" style="52" customWidth="1"/>
    <col min="15364" max="15364" width="9.6640625" style="52" customWidth="1"/>
    <col min="15365" max="15365" width="8.6640625" style="52" customWidth="1"/>
    <col min="15366" max="15366" width="9.6640625" style="52" customWidth="1"/>
    <col min="15367" max="15367" width="10.109375" style="52" customWidth="1"/>
    <col min="15368" max="15369" width="8.6640625" style="52" customWidth="1"/>
    <col min="15370" max="15370" width="9.6640625" style="52" customWidth="1"/>
    <col min="15371" max="15616" width="8.88671875" style="52"/>
    <col min="15617" max="15617" width="10.6640625" style="52" customWidth="1"/>
    <col min="15618" max="15618" width="11.77734375" style="52" customWidth="1"/>
    <col min="15619" max="15619" width="8.6640625" style="52" customWidth="1"/>
    <col min="15620" max="15620" width="9.6640625" style="52" customWidth="1"/>
    <col min="15621" max="15621" width="8.6640625" style="52" customWidth="1"/>
    <col min="15622" max="15622" width="9.6640625" style="52" customWidth="1"/>
    <col min="15623" max="15623" width="10.109375" style="52" customWidth="1"/>
    <col min="15624" max="15625" width="8.6640625" style="52" customWidth="1"/>
    <col min="15626" max="15626" width="9.6640625" style="52" customWidth="1"/>
    <col min="15627" max="15872" width="8.88671875" style="52"/>
    <col min="15873" max="15873" width="10.6640625" style="52" customWidth="1"/>
    <col min="15874" max="15874" width="11.77734375" style="52" customWidth="1"/>
    <col min="15875" max="15875" width="8.6640625" style="52" customWidth="1"/>
    <col min="15876" max="15876" width="9.6640625" style="52" customWidth="1"/>
    <col min="15877" max="15877" width="8.6640625" style="52" customWidth="1"/>
    <col min="15878" max="15878" width="9.6640625" style="52" customWidth="1"/>
    <col min="15879" max="15879" width="10.109375" style="52" customWidth="1"/>
    <col min="15880" max="15881" width="8.6640625" style="52" customWidth="1"/>
    <col min="15882" max="15882" width="9.6640625" style="52" customWidth="1"/>
    <col min="15883" max="16128" width="8.88671875" style="52"/>
    <col min="16129" max="16129" width="10.6640625" style="52" customWidth="1"/>
    <col min="16130" max="16130" width="11.77734375" style="52" customWidth="1"/>
    <col min="16131" max="16131" width="8.6640625" style="52" customWidth="1"/>
    <col min="16132" max="16132" width="9.6640625" style="52" customWidth="1"/>
    <col min="16133" max="16133" width="8.6640625" style="52" customWidth="1"/>
    <col min="16134" max="16134" width="9.6640625" style="52" customWidth="1"/>
    <col min="16135" max="16135" width="10.109375" style="52" customWidth="1"/>
    <col min="16136" max="16137" width="8.6640625" style="52" customWidth="1"/>
    <col min="16138" max="16138" width="9.6640625" style="52" customWidth="1"/>
    <col min="16139" max="16384" width="8.88671875" style="52"/>
  </cols>
  <sheetData>
    <row r="1" spans="1:11" ht="16.8" thickBot="1">
      <c r="A1" s="1242" t="s">
        <v>124</v>
      </c>
      <c r="B1" s="1243"/>
      <c r="G1" s="53" t="s">
        <v>7</v>
      </c>
      <c r="H1" s="1244" t="s">
        <v>125</v>
      </c>
      <c r="I1" s="1245"/>
      <c r="J1" s="1246"/>
      <c r="K1" s="380" t="s">
        <v>9</v>
      </c>
    </row>
    <row r="2" spans="1:11" ht="16.8" thickBot="1">
      <c r="A2" s="1242" t="s">
        <v>126</v>
      </c>
      <c r="B2" s="1243"/>
      <c r="C2" s="54" t="s">
        <v>127</v>
      </c>
      <c r="D2" s="55"/>
      <c r="G2" s="53" t="s">
        <v>128</v>
      </c>
      <c r="H2" s="1242" t="s">
        <v>129</v>
      </c>
      <c r="I2" s="1247"/>
      <c r="J2" s="1243"/>
    </row>
    <row r="3" spans="1:11" s="56" customFormat="1" ht="24.6">
      <c r="A3" s="1248" t="s">
        <v>130</v>
      </c>
      <c r="B3" s="1248"/>
      <c r="C3" s="1248"/>
      <c r="D3" s="1248"/>
      <c r="E3" s="1248"/>
      <c r="F3" s="1248"/>
      <c r="G3" s="1248"/>
      <c r="H3" s="1248"/>
      <c r="I3" s="1248"/>
      <c r="J3" s="1248"/>
    </row>
    <row r="4" spans="1:11" s="56" customFormat="1" ht="15">
      <c r="A4" s="1249"/>
      <c r="B4" s="1249"/>
      <c r="C4" s="1249"/>
      <c r="D4" s="1249"/>
      <c r="E4" s="1249"/>
      <c r="F4" s="1249"/>
    </row>
    <row r="5" spans="1:11" s="56" customFormat="1" ht="18.75" customHeight="1" thickBot="1">
      <c r="A5" s="1224" t="s">
        <v>1256</v>
      </c>
      <c r="B5" s="1224"/>
      <c r="C5" s="1224"/>
      <c r="D5" s="1224"/>
      <c r="E5" s="1224"/>
      <c r="F5" s="1224"/>
      <c r="G5" s="1224"/>
      <c r="H5" s="1224"/>
      <c r="I5" s="1224"/>
      <c r="J5" s="1224"/>
    </row>
    <row r="6" spans="1:11" s="58" customFormat="1" ht="24" customHeight="1">
      <c r="A6" s="1225" t="s">
        <v>131</v>
      </c>
      <c r="B6" s="1226"/>
      <c r="C6" s="1231" t="s">
        <v>132</v>
      </c>
      <c r="D6" s="1231"/>
      <c r="E6" s="1234" t="s">
        <v>133</v>
      </c>
      <c r="F6" s="1234"/>
      <c r="G6" s="1234"/>
      <c r="H6" s="1234"/>
      <c r="I6" s="1234"/>
      <c r="J6" s="1235"/>
    </row>
    <row r="7" spans="1:11" ht="15" customHeight="1">
      <c r="A7" s="1227"/>
      <c r="B7" s="1228"/>
      <c r="C7" s="1232"/>
      <c r="D7" s="1232"/>
      <c r="E7" s="1236" t="s">
        <v>134</v>
      </c>
      <c r="F7" s="1237"/>
      <c r="G7" s="1236" t="s">
        <v>135</v>
      </c>
      <c r="H7" s="1237"/>
      <c r="I7" s="1236" t="s">
        <v>136</v>
      </c>
      <c r="J7" s="1239"/>
      <c r="K7" s="58"/>
    </row>
    <row r="8" spans="1:11" ht="18" customHeight="1">
      <c r="A8" s="1227"/>
      <c r="B8" s="1228"/>
      <c r="C8" s="1232"/>
      <c r="D8" s="1232"/>
      <c r="E8" s="1237"/>
      <c r="F8" s="1237"/>
      <c r="G8" s="1237"/>
      <c r="H8" s="1237"/>
      <c r="I8" s="1236"/>
      <c r="J8" s="1239"/>
      <c r="K8" s="58"/>
    </row>
    <row r="9" spans="1:11" ht="17.25" customHeight="1">
      <c r="A9" s="1227"/>
      <c r="B9" s="1228"/>
      <c r="C9" s="1232"/>
      <c r="D9" s="1232"/>
      <c r="E9" s="1237"/>
      <c r="F9" s="1237"/>
      <c r="G9" s="1237"/>
      <c r="H9" s="1237"/>
      <c r="I9" s="1236"/>
      <c r="J9" s="1239"/>
      <c r="K9" s="58"/>
    </row>
    <row r="10" spans="1:11" s="58" customFormat="1" ht="15" customHeight="1">
      <c r="A10" s="1229"/>
      <c r="B10" s="1230"/>
      <c r="C10" s="1233"/>
      <c r="D10" s="1233"/>
      <c r="E10" s="1238"/>
      <c r="F10" s="1238"/>
      <c r="G10" s="1238"/>
      <c r="H10" s="1238"/>
      <c r="I10" s="1240"/>
      <c r="J10" s="1241"/>
    </row>
    <row r="11" spans="1:11" s="58" customFormat="1" ht="23.1" customHeight="1">
      <c r="A11" s="1250" t="s">
        <v>137</v>
      </c>
      <c r="B11" s="1251"/>
      <c r="C11" s="1252">
        <f>SUM(E11:J11)</f>
        <v>114525</v>
      </c>
      <c r="D11" s="1252"/>
      <c r="E11" s="1252">
        <f>SUM(E12:F34)</f>
        <v>65895</v>
      </c>
      <c r="F11" s="1252"/>
      <c r="G11" s="1252">
        <f>SUM(G12:H34)</f>
        <v>0</v>
      </c>
      <c r="H11" s="1252"/>
      <c r="I11" s="1252">
        <f>SUM(I12:J34)</f>
        <v>48630</v>
      </c>
      <c r="J11" s="1252"/>
      <c r="K11" s="52"/>
    </row>
    <row r="12" spans="1:11" s="58" customFormat="1" ht="23.1" customHeight="1">
      <c r="A12" s="1253" t="s">
        <v>138</v>
      </c>
      <c r="B12" s="1254"/>
      <c r="C12" s="1255">
        <f>SUM(E12:J12)</f>
        <v>21561</v>
      </c>
      <c r="D12" s="1255"/>
      <c r="E12" s="1256">
        <v>12280</v>
      </c>
      <c r="F12" s="1256"/>
      <c r="G12" s="1256">
        <v>0</v>
      </c>
      <c r="H12" s="1256"/>
      <c r="I12" s="1256">
        <v>9281</v>
      </c>
      <c r="J12" s="1256"/>
    </row>
    <row r="13" spans="1:11" s="58" customFormat="1" ht="23.1" customHeight="1">
      <c r="A13" s="1253" t="s">
        <v>139</v>
      </c>
      <c r="B13" s="1254"/>
      <c r="C13" s="1255">
        <f t="shared" ref="C13:C34" si="0">SUM(E13:J13)</f>
        <v>24354</v>
      </c>
      <c r="D13" s="1255"/>
      <c r="E13" s="1256">
        <v>8580</v>
      </c>
      <c r="F13" s="1256"/>
      <c r="G13" s="1256">
        <v>0</v>
      </c>
      <c r="H13" s="1256"/>
      <c r="I13" s="1256">
        <v>15774</v>
      </c>
      <c r="J13" s="1256"/>
    </row>
    <row r="14" spans="1:11" s="58" customFormat="1" ht="23.1" customHeight="1">
      <c r="A14" s="1253" t="s">
        <v>140</v>
      </c>
      <c r="B14" s="1254"/>
      <c r="C14" s="1255">
        <f t="shared" si="0"/>
        <v>2919</v>
      </c>
      <c r="D14" s="1255"/>
      <c r="E14" s="1256">
        <v>0</v>
      </c>
      <c r="F14" s="1256"/>
      <c r="G14" s="1256">
        <v>0</v>
      </c>
      <c r="H14" s="1256"/>
      <c r="I14" s="1256">
        <v>2919</v>
      </c>
      <c r="J14" s="1256"/>
    </row>
    <row r="15" spans="1:11" s="58" customFormat="1" ht="23.1" customHeight="1">
      <c r="A15" s="1253" t="s">
        <v>141</v>
      </c>
      <c r="B15" s="1254"/>
      <c r="C15" s="1255">
        <f t="shared" si="0"/>
        <v>8775</v>
      </c>
      <c r="D15" s="1255"/>
      <c r="E15" s="1256">
        <v>1840</v>
      </c>
      <c r="F15" s="1256"/>
      <c r="G15" s="1256">
        <v>0</v>
      </c>
      <c r="H15" s="1256"/>
      <c r="I15" s="1256">
        <v>6935</v>
      </c>
      <c r="J15" s="1256"/>
    </row>
    <row r="16" spans="1:11" s="58" customFormat="1" ht="23.1" customHeight="1">
      <c r="A16" s="1253" t="s">
        <v>142</v>
      </c>
      <c r="B16" s="1254"/>
      <c r="C16" s="1255">
        <f t="shared" si="0"/>
        <v>16869</v>
      </c>
      <c r="D16" s="1255"/>
      <c r="E16" s="1256">
        <v>8500</v>
      </c>
      <c r="F16" s="1256"/>
      <c r="G16" s="1256">
        <v>0</v>
      </c>
      <c r="H16" s="1256"/>
      <c r="I16" s="1256">
        <v>8369</v>
      </c>
      <c r="J16" s="1256"/>
    </row>
    <row r="17" spans="1:11" ht="23.1" customHeight="1">
      <c r="A17" s="1253" t="s">
        <v>143</v>
      </c>
      <c r="B17" s="1254"/>
      <c r="C17" s="1255">
        <f t="shared" si="0"/>
        <v>5900</v>
      </c>
      <c r="D17" s="1255"/>
      <c r="E17" s="1256">
        <v>5900</v>
      </c>
      <c r="F17" s="1256"/>
      <c r="G17" s="1256">
        <v>0</v>
      </c>
      <c r="H17" s="1256"/>
      <c r="I17" s="1256">
        <v>0</v>
      </c>
      <c r="J17" s="1256"/>
      <c r="K17" s="58"/>
    </row>
    <row r="18" spans="1:11" ht="23.1" customHeight="1">
      <c r="A18" s="1253" t="s">
        <v>144</v>
      </c>
      <c r="B18" s="1254"/>
      <c r="C18" s="1255">
        <f t="shared" si="0"/>
        <v>13037</v>
      </c>
      <c r="D18" s="1255"/>
      <c r="E18" s="1256">
        <v>8480</v>
      </c>
      <c r="F18" s="1256"/>
      <c r="G18" s="1256">
        <v>0</v>
      </c>
      <c r="H18" s="1256"/>
      <c r="I18" s="1256">
        <v>4557</v>
      </c>
      <c r="J18" s="1256"/>
      <c r="K18" s="58"/>
    </row>
    <row r="19" spans="1:11" ht="23.1" customHeight="1">
      <c r="A19" s="1253" t="s">
        <v>145</v>
      </c>
      <c r="B19" s="1254"/>
      <c r="C19" s="1255">
        <f t="shared" si="0"/>
        <v>0</v>
      </c>
      <c r="D19" s="1255"/>
      <c r="E19" s="1256">
        <v>0</v>
      </c>
      <c r="F19" s="1256"/>
      <c r="G19" s="1256">
        <v>0</v>
      </c>
      <c r="H19" s="1256"/>
      <c r="I19" s="1256">
        <v>0</v>
      </c>
      <c r="J19" s="1256"/>
    </row>
    <row r="20" spans="1:11" ht="23.1" customHeight="1">
      <c r="A20" s="1253" t="s">
        <v>146</v>
      </c>
      <c r="B20" s="1254"/>
      <c r="C20" s="1255">
        <f t="shared" si="0"/>
        <v>9155</v>
      </c>
      <c r="D20" s="1255"/>
      <c r="E20" s="1256">
        <v>8480</v>
      </c>
      <c r="F20" s="1256"/>
      <c r="G20" s="1256">
        <v>0</v>
      </c>
      <c r="H20" s="1256"/>
      <c r="I20" s="1256">
        <v>675</v>
      </c>
      <c r="J20" s="1256"/>
    </row>
    <row r="21" spans="1:11" ht="23.1" customHeight="1">
      <c r="A21" s="1253" t="s">
        <v>147</v>
      </c>
      <c r="B21" s="1254"/>
      <c r="C21" s="1255">
        <f t="shared" si="0"/>
        <v>30</v>
      </c>
      <c r="D21" s="1255"/>
      <c r="E21" s="1256">
        <v>30</v>
      </c>
      <c r="F21" s="1256"/>
      <c r="G21" s="1256">
        <v>0</v>
      </c>
      <c r="H21" s="1256"/>
      <c r="I21" s="1256">
        <v>0</v>
      </c>
      <c r="J21" s="1256"/>
    </row>
    <row r="22" spans="1:11" ht="23.1" customHeight="1">
      <c r="A22" s="1257" t="s">
        <v>148</v>
      </c>
      <c r="B22" s="1258"/>
      <c r="C22" s="1255">
        <f t="shared" si="0"/>
        <v>11560</v>
      </c>
      <c r="D22" s="1255"/>
      <c r="E22" s="1256">
        <v>11440</v>
      </c>
      <c r="F22" s="1256"/>
      <c r="G22" s="1256">
        <v>0</v>
      </c>
      <c r="H22" s="1256"/>
      <c r="I22" s="1256">
        <v>120</v>
      </c>
      <c r="J22" s="1256"/>
    </row>
    <row r="23" spans="1:11" ht="23.1" customHeight="1">
      <c r="A23" s="1257" t="s">
        <v>149</v>
      </c>
      <c r="B23" s="1258"/>
      <c r="C23" s="1255">
        <f t="shared" si="0"/>
        <v>0</v>
      </c>
      <c r="D23" s="1255"/>
      <c r="E23" s="1256">
        <v>0</v>
      </c>
      <c r="F23" s="1256"/>
      <c r="G23" s="1256">
        <v>0</v>
      </c>
      <c r="H23" s="1256"/>
      <c r="I23" s="1256">
        <v>0</v>
      </c>
      <c r="J23" s="1256"/>
    </row>
    <row r="24" spans="1:11" ht="23.1" customHeight="1">
      <c r="A24" s="1257" t="s">
        <v>150</v>
      </c>
      <c r="B24" s="1258"/>
      <c r="C24" s="1255">
        <f t="shared" si="0"/>
        <v>0</v>
      </c>
      <c r="D24" s="1255"/>
      <c r="E24" s="1256">
        <v>0</v>
      </c>
      <c r="F24" s="1256"/>
      <c r="G24" s="1256">
        <v>0</v>
      </c>
      <c r="H24" s="1256"/>
      <c r="I24" s="1256">
        <v>0</v>
      </c>
      <c r="J24" s="1256"/>
    </row>
    <row r="25" spans="1:11" ht="23.1" customHeight="1">
      <c r="A25" s="1257" t="s">
        <v>151</v>
      </c>
      <c r="B25" s="1258"/>
      <c r="C25" s="1255">
        <f t="shared" si="0"/>
        <v>37</v>
      </c>
      <c r="D25" s="1255"/>
      <c r="E25" s="1256">
        <v>37</v>
      </c>
      <c r="F25" s="1256"/>
      <c r="G25" s="1256">
        <v>0</v>
      </c>
      <c r="H25" s="1256"/>
      <c r="I25" s="1256">
        <v>0</v>
      </c>
      <c r="J25" s="1256"/>
    </row>
    <row r="26" spans="1:11" ht="23.1" customHeight="1">
      <c r="A26" s="1257" t="s">
        <v>152</v>
      </c>
      <c r="B26" s="1258"/>
      <c r="C26" s="1255">
        <f t="shared" si="0"/>
        <v>0</v>
      </c>
      <c r="D26" s="1255"/>
      <c r="E26" s="1256">
        <v>0</v>
      </c>
      <c r="F26" s="1256"/>
      <c r="G26" s="1256">
        <v>0</v>
      </c>
      <c r="H26" s="1256"/>
      <c r="I26" s="1256">
        <v>0</v>
      </c>
      <c r="J26" s="1256"/>
    </row>
    <row r="27" spans="1:11" ht="23.1" customHeight="1">
      <c r="A27" s="1257" t="s">
        <v>153</v>
      </c>
      <c r="B27" s="1258"/>
      <c r="C27" s="1255">
        <f t="shared" si="0"/>
        <v>300</v>
      </c>
      <c r="D27" s="1255"/>
      <c r="E27" s="1256">
        <v>300</v>
      </c>
      <c r="F27" s="1256"/>
      <c r="G27" s="1256">
        <v>0</v>
      </c>
      <c r="H27" s="1256"/>
      <c r="I27" s="1256">
        <v>0</v>
      </c>
      <c r="J27" s="1256"/>
    </row>
    <row r="28" spans="1:11" ht="23.1" customHeight="1">
      <c r="A28" s="1257" t="s">
        <v>154</v>
      </c>
      <c r="B28" s="1258"/>
      <c r="C28" s="1255">
        <f t="shared" si="0"/>
        <v>0</v>
      </c>
      <c r="D28" s="1255"/>
      <c r="E28" s="1256">
        <v>0</v>
      </c>
      <c r="F28" s="1256"/>
      <c r="G28" s="1256">
        <v>0</v>
      </c>
      <c r="H28" s="1256"/>
      <c r="I28" s="1256">
        <v>0</v>
      </c>
      <c r="J28" s="1256"/>
    </row>
    <row r="29" spans="1:11" ht="23.1" customHeight="1">
      <c r="A29" s="1257" t="s">
        <v>155</v>
      </c>
      <c r="B29" s="1258"/>
      <c r="C29" s="1255">
        <f t="shared" si="0"/>
        <v>0</v>
      </c>
      <c r="D29" s="1255"/>
      <c r="E29" s="1256">
        <v>0</v>
      </c>
      <c r="F29" s="1256"/>
      <c r="G29" s="1256">
        <v>0</v>
      </c>
      <c r="H29" s="1256"/>
      <c r="I29" s="1256">
        <v>0</v>
      </c>
      <c r="J29" s="1256"/>
    </row>
    <row r="30" spans="1:11" ht="23.4" customHeight="1">
      <c r="A30" s="1257" t="s">
        <v>156</v>
      </c>
      <c r="B30" s="1258"/>
      <c r="C30" s="1255">
        <f t="shared" si="0"/>
        <v>28</v>
      </c>
      <c r="D30" s="1255"/>
      <c r="E30" s="1256">
        <v>28</v>
      </c>
      <c r="F30" s="1256"/>
      <c r="G30" s="1256">
        <v>0</v>
      </c>
      <c r="H30" s="1256"/>
      <c r="I30" s="1256">
        <v>0</v>
      </c>
      <c r="J30" s="1256"/>
    </row>
    <row r="31" spans="1:11" ht="37.5" customHeight="1">
      <c r="A31" s="1257" t="s">
        <v>157</v>
      </c>
      <c r="B31" s="1258"/>
      <c r="C31" s="1255">
        <f t="shared" si="0"/>
        <v>0</v>
      </c>
      <c r="D31" s="1255"/>
      <c r="E31" s="1256">
        <v>0</v>
      </c>
      <c r="F31" s="1256"/>
      <c r="G31" s="1256">
        <v>0</v>
      </c>
      <c r="H31" s="1256"/>
      <c r="I31" s="1256">
        <v>0</v>
      </c>
      <c r="J31" s="1256"/>
    </row>
    <row r="32" spans="1:11" ht="23.1" customHeight="1">
      <c r="A32" s="1257" t="s">
        <v>158</v>
      </c>
      <c r="B32" s="1258"/>
      <c r="C32" s="1255">
        <f t="shared" si="0"/>
        <v>0</v>
      </c>
      <c r="D32" s="1255"/>
      <c r="E32" s="1256">
        <v>0</v>
      </c>
      <c r="F32" s="1256"/>
      <c r="G32" s="1256">
        <v>0</v>
      </c>
      <c r="H32" s="1256"/>
      <c r="I32" s="1256">
        <v>0</v>
      </c>
      <c r="J32" s="1256"/>
    </row>
    <row r="33" spans="1:10" ht="23.1" customHeight="1">
      <c r="A33" s="1257" t="s">
        <v>159</v>
      </c>
      <c r="B33" s="1258"/>
      <c r="C33" s="1255">
        <f t="shared" si="0"/>
        <v>0</v>
      </c>
      <c r="D33" s="1255"/>
      <c r="E33" s="1256">
        <v>0</v>
      </c>
      <c r="F33" s="1256"/>
      <c r="G33" s="1256">
        <v>0</v>
      </c>
      <c r="H33" s="1256"/>
      <c r="I33" s="1256">
        <v>0</v>
      </c>
      <c r="J33" s="1256"/>
    </row>
    <row r="34" spans="1:10" ht="23.1" customHeight="1">
      <c r="A34" s="1260" t="s">
        <v>160</v>
      </c>
      <c r="B34" s="1261"/>
      <c r="C34" s="1262">
        <f t="shared" si="0"/>
        <v>0</v>
      </c>
      <c r="D34" s="1263"/>
      <c r="E34" s="1264">
        <v>0</v>
      </c>
      <c r="F34" s="1264"/>
      <c r="G34" s="1264">
        <v>0</v>
      </c>
      <c r="H34" s="1264"/>
      <c r="I34" s="1264">
        <v>0</v>
      </c>
      <c r="J34" s="1264"/>
    </row>
    <row r="35" spans="1:10">
      <c r="A35" s="59" t="s">
        <v>117</v>
      </c>
      <c r="B35" s="60" t="s">
        <v>118</v>
      </c>
      <c r="C35" s="56"/>
      <c r="D35" s="56"/>
      <c r="E35" s="57" t="s">
        <v>161</v>
      </c>
      <c r="F35" s="57"/>
      <c r="G35" s="57" t="s">
        <v>120</v>
      </c>
      <c r="J35" s="57"/>
    </row>
    <row r="36" spans="1:10">
      <c r="A36" s="56"/>
      <c r="B36" s="56"/>
      <c r="E36" s="57" t="s">
        <v>162</v>
      </c>
      <c r="F36" s="57"/>
      <c r="H36" s="1259" t="s">
        <v>1257</v>
      </c>
      <c r="I36" s="1259"/>
      <c r="J36" s="1259"/>
    </row>
    <row r="37" spans="1:10">
      <c r="A37" s="56"/>
      <c r="B37" s="56"/>
      <c r="E37" s="57"/>
      <c r="F37" s="57"/>
      <c r="J37" s="57"/>
    </row>
    <row r="38" spans="1:10">
      <c r="A38" s="61" t="s">
        <v>163</v>
      </c>
      <c r="B38" s="62"/>
    </row>
    <row r="39" spans="1:10">
      <c r="A39" s="61" t="s">
        <v>164</v>
      </c>
      <c r="B39" s="62"/>
    </row>
    <row r="40" spans="1:10">
      <c r="A40" s="63" t="s">
        <v>165</v>
      </c>
      <c r="B40" s="62"/>
    </row>
    <row r="41" spans="1:10">
      <c r="A41" s="64"/>
    </row>
  </sheetData>
  <mergeCells count="134">
    <mergeCell ref="H36:J36"/>
    <mergeCell ref="A33:B33"/>
    <mergeCell ref="C33:D33"/>
    <mergeCell ref="E33:F33"/>
    <mergeCell ref="G33:H33"/>
    <mergeCell ref="I33:J33"/>
    <mergeCell ref="A34:B34"/>
    <mergeCell ref="C34:D34"/>
    <mergeCell ref="E34:F34"/>
    <mergeCell ref="G34:H34"/>
    <mergeCell ref="I34:J34"/>
    <mergeCell ref="A31:B31"/>
    <mergeCell ref="C31:D31"/>
    <mergeCell ref="E31:F31"/>
    <mergeCell ref="G31:H31"/>
    <mergeCell ref="I31:J31"/>
    <mergeCell ref="A32:B32"/>
    <mergeCell ref="C32:D32"/>
    <mergeCell ref="E32:F32"/>
    <mergeCell ref="G32:H32"/>
    <mergeCell ref="I32:J32"/>
    <mergeCell ref="A29:B29"/>
    <mergeCell ref="C29:D29"/>
    <mergeCell ref="E29:F29"/>
    <mergeCell ref="G29:H29"/>
    <mergeCell ref="I29:J29"/>
    <mergeCell ref="A30:B30"/>
    <mergeCell ref="C30:D30"/>
    <mergeCell ref="E30:F30"/>
    <mergeCell ref="G30:H30"/>
    <mergeCell ref="I30:J30"/>
    <mergeCell ref="A27:B27"/>
    <mergeCell ref="C27:D27"/>
    <mergeCell ref="E27:F27"/>
    <mergeCell ref="G27:H27"/>
    <mergeCell ref="I27:J27"/>
    <mergeCell ref="A28:B28"/>
    <mergeCell ref="C28:D28"/>
    <mergeCell ref="E28:F28"/>
    <mergeCell ref="G28:H28"/>
    <mergeCell ref="I28:J28"/>
    <mergeCell ref="A25:B25"/>
    <mergeCell ref="C25:D25"/>
    <mergeCell ref="E25:F25"/>
    <mergeCell ref="G25:H25"/>
    <mergeCell ref="I25:J25"/>
    <mergeCell ref="A26:B26"/>
    <mergeCell ref="C26:D26"/>
    <mergeCell ref="E26:F26"/>
    <mergeCell ref="G26:H26"/>
    <mergeCell ref="I26:J26"/>
    <mergeCell ref="A23:B23"/>
    <mergeCell ref="C23:D23"/>
    <mergeCell ref="E23:F23"/>
    <mergeCell ref="G23:H23"/>
    <mergeCell ref="I23:J23"/>
    <mergeCell ref="A24:B24"/>
    <mergeCell ref="C24:D24"/>
    <mergeCell ref="E24:F24"/>
    <mergeCell ref="G24:H24"/>
    <mergeCell ref="I24:J24"/>
    <mergeCell ref="A21:B21"/>
    <mergeCell ref="C21:D21"/>
    <mergeCell ref="E21:F21"/>
    <mergeCell ref="G21:H21"/>
    <mergeCell ref="I21:J21"/>
    <mergeCell ref="A22:B22"/>
    <mergeCell ref="C22:D22"/>
    <mergeCell ref="E22:F22"/>
    <mergeCell ref="G22:H22"/>
    <mergeCell ref="I22:J22"/>
    <mergeCell ref="A19:B19"/>
    <mergeCell ref="C19:D19"/>
    <mergeCell ref="E19:F19"/>
    <mergeCell ref="G19:H19"/>
    <mergeCell ref="I19:J19"/>
    <mergeCell ref="A20:B20"/>
    <mergeCell ref="C20:D20"/>
    <mergeCell ref="E20:F20"/>
    <mergeCell ref="G20:H20"/>
    <mergeCell ref="I20:J20"/>
    <mergeCell ref="A17:B17"/>
    <mergeCell ref="C17:D17"/>
    <mergeCell ref="E17:F17"/>
    <mergeCell ref="G17:H17"/>
    <mergeCell ref="I17:J17"/>
    <mergeCell ref="A18:B18"/>
    <mergeCell ref="C18:D18"/>
    <mergeCell ref="E18:F18"/>
    <mergeCell ref="G18:H18"/>
    <mergeCell ref="I18:J18"/>
    <mergeCell ref="A15:B15"/>
    <mergeCell ref="C15:D15"/>
    <mergeCell ref="E15:F15"/>
    <mergeCell ref="G15:H15"/>
    <mergeCell ref="I15:J15"/>
    <mergeCell ref="A16:B16"/>
    <mergeCell ref="C16:D16"/>
    <mergeCell ref="E16:F16"/>
    <mergeCell ref="G16:H16"/>
    <mergeCell ref="I16:J16"/>
    <mergeCell ref="A13:B13"/>
    <mergeCell ref="C13:D13"/>
    <mergeCell ref="E13:F13"/>
    <mergeCell ref="G13:H13"/>
    <mergeCell ref="I13:J13"/>
    <mergeCell ref="A14:B14"/>
    <mergeCell ref="C14:D14"/>
    <mergeCell ref="E14:F14"/>
    <mergeCell ref="G14:H14"/>
    <mergeCell ref="I14:J14"/>
    <mergeCell ref="A11:B11"/>
    <mergeCell ref="C11:D11"/>
    <mergeCell ref="E11:F11"/>
    <mergeCell ref="G11:H11"/>
    <mergeCell ref="I11:J11"/>
    <mergeCell ref="A12:B12"/>
    <mergeCell ref="C12:D12"/>
    <mergeCell ref="E12:F12"/>
    <mergeCell ref="G12:H12"/>
    <mergeCell ref="I12:J12"/>
    <mergeCell ref="A5:J5"/>
    <mergeCell ref="A6:B10"/>
    <mergeCell ref="C6:D10"/>
    <mergeCell ref="E6:J6"/>
    <mergeCell ref="E7:F10"/>
    <mergeCell ref="G7:H10"/>
    <mergeCell ref="I7:J10"/>
    <mergeCell ref="A1:B1"/>
    <mergeCell ref="H1:J1"/>
    <mergeCell ref="A2:B2"/>
    <mergeCell ref="H2:J2"/>
    <mergeCell ref="A3:J3"/>
    <mergeCell ref="A4:F4"/>
  </mergeCells>
  <phoneticPr fontId="8" type="noConversion"/>
  <hyperlinks>
    <hyperlink ref="K1" location="預告統計資料發布時間表!D15" display="回發布時間表" xr:uid="{F15BB86B-905B-454B-80D5-45B9625B44C2}"/>
  </hyperlinks>
  <printOptions verticalCentered="1"/>
  <pageMargins left="0.19685039370078741" right="0.24" top="0.47244094488188981" bottom="0.28999999999999998" header="0.31496062992125984" footer="0.17"/>
  <pageSetup paperSize="9" scale="94"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E56AC1-4D0E-4084-BF4E-BF009D36009F}">
  <dimension ref="A1:K41"/>
  <sheetViews>
    <sheetView zoomScaleNormal="100" workbookViewId="0">
      <selection sqref="A1:B1"/>
    </sheetView>
  </sheetViews>
  <sheetFormatPr defaultRowHeight="16.2"/>
  <cols>
    <col min="1" max="1" width="10.6640625" style="52" customWidth="1"/>
    <col min="2" max="2" width="11.77734375" style="52" customWidth="1"/>
    <col min="3" max="3" width="8.6640625" style="52" customWidth="1"/>
    <col min="4" max="4" width="9.6640625" style="52" customWidth="1"/>
    <col min="5" max="5" width="8.6640625" style="52" customWidth="1"/>
    <col min="6" max="6" width="9.6640625" style="52" customWidth="1"/>
    <col min="7" max="7" width="10.109375" style="52" customWidth="1"/>
    <col min="8" max="9" width="8.6640625" style="52" customWidth="1"/>
    <col min="10" max="10" width="9.6640625" style="52" customWidth="1"/>
    <col min="11" max="256" width="8.88671875" style="52"/>
    <col min="257" max="257" width="10.6640625" style="52" customWidth="1"/>
    <col min="258" max="258" width="11.77734375" style="52" customWidth="1"/>
    <col min="259" max="259" width="8.6640625" style="52" customWidth="1"/>
    <col min="260" max="260" width="9.6640625" style="52" customWidth="1"/>
    <col min="261" max="261" width="8.6640625" style="52" customWidth="1"/>
    <col min="262" max="262" width="9.6640625" style="52" customWidth="1"/>
    <col min="263" max="263" width="10.109375" style="52" customWidth="1"/>
    <col min="264" max="265" width="8.6640625" style="52" customWidth="1"/>
    <col min="266" max="266" width="9.6640625" style="52" customWidth="1"/>
    <col min="267" max="512" width="8.88671875" style="52"/>
    <col min="513" max="513" width="10.6640625" style="52" customWidth="1"/>
    <col min="514" max="514" width="11.77734375" style="52" customWidth="1"/>
    <col min="515" max="515" width="8.6640625" style="52" customWidth="1"/>
    <col min="516" max="516" width="9.6640625" style="52" customWidth="1"/>
    <col min="517" max="517" width="8.6640625" style="52" customWidth="1"/>
    <col min="518" max="518" width="9.6640625" style="52" customWidth="1"/>
    <col min="519" max="519" width="10.109375" style="52" customWidth="1"/>
    <col min="520" max="521" width="8.6640625" style="52" customWidth="1"/>
    <col min="522" max="522" width="9.6640625" style="52" customWidth="1"/>
    <col min="523" max="768" width="8.88671875" style="52"/>
    <col min="769" max="769" width="10.6640625" style="52" customWidth="1"/>
    <col min="770" max="770" width="11.77734375" style="52" customWidth="1"/>
    <col min="771" max="771" width="8.6640625" style="52" customWidth="1"/>
    <col min="772" max="772" width="9.6640625" style="52" customWidth="1"/>
    <col min="773" max="773" width="8.6640625" style="52" customWidth="1"/>
    <col min="774" max="774" width="9.6640625" style="52" customWidth="1"/>
    <col min="775" max="775" width="10.109375" style="52" customWidth="1"/>
    <col min="776" max="777" width="8.6640625" style="52" customWidth="1"/>
    <col min="778" max="778" width="9.6640625" style="52" customWidth="1"/>
    <col min="779" max="1024" width="8.88671875" style="52"/>
    <col min="1025" max="1025" width="10.6640625" style="52" customWidth="1"/>
    <col min="1026" max="1026" width="11.77734375" style="52" customWidth="1"/>
    <col min="1027" max="1027" width="8.6640625" style="52" customWidth="1"/>
    <col min="1028" max="1028" width="9.6640625" style="52" customWidth="1"/>
    <col min="1029" max="1029" width="8.6640625" style="52" customWidth="1"/>
    <col min="1030" max="1030" width="9.6640625" style="52" customWidth="1"/>
    <col min="1031" max="1031" width="10.109375" style="52" customWidth="1"/>
    <col min="1032" max="1033" width="8.6640625" style="52" customWidth="1"/>
    <col min="1034" max="1034" width="9.6640625" style="52" customWidth="1"/>
    <col min="1035" max="1280" width="8.88671875" style="52"/>
    <col min="1281" max="1281" width="10.6640625" style="52" customWidth="1"/>
    <col min="1282" max="1282" width="11.77734375" style="52" customWidth="1"/>
    <col min="1283" max="1283" width="8.6640625" style="52" customWidth="1"/>
    <col min="1284" max="1284" width="9.6640625" style="52" customWidth="1"/>
    <col min="1285" max="1285" width="8.6640625" style="52" customWidth="1"/>
    <col min="1286" max="1286" width="9.6640625" style="52" customWidth="1"/>
    <col min="1287" max="1287" width="10.109375" style="52" customWidth="1"/>
    <col min="1288" max="1289" width="8.6640625" style="52" customWidth="1"/>
    <col min="1290" max="1290" width="9.6640625" style="52" customWidth="1"/>
    <col min="1291" max="1536" width="8.88671875" style="52"/>
    <col min="1537" max="1537" width="10.6640625" style="52" customWidth="1"/>
    <col min="1538" max="1538" width="11.77734375" style="52" customWidth="1"/>
    <col min="1539" max="1539" width="8.6640625" style="52" customWidth="1"/>
    <col min="1540" max="1540" width="9.6640625" style="52" customWidth="1"/>
    <col min="1541" max="1541" width="8.6640625" style="52" customWidth="1"/>
    <col min="1542" max="1542" width="9.6640625" style="52" customWidth="1"/>
    <col min="1543" max="1543" width="10.109375" style="52" customWidth="1"/>
    <col min="1544" max="1545" width="8.6640625" style="52" customWidth="1"/>
    <col min="1546" max="1546" width="9.6640625" style="52" customWidth="1"/>
    <col min="1547" max="1792" width="8.88671875" style="52"/>
    <col min="1793" max="1793" width="10.6640625" style="52" customWidth="1"/>
    <col min="1794" max="1794" width="11.77734375" style="52" customWidth="1"/>
    <col min="1795" max="1795" width="8.6640625" style="52" customWidth="1"/>
    <col min="1796" max="1796" width="9.6640625" style="52" customWidth="1"/>
    <col min="1797" max="1797" width="8.6640625" style="52" customWidth="1"/>
    <col min="1798" max="1798" width="9.6640625" style="52" customWidth="1"/>
    <col min="1799" max="1799" width="10.109375" style="52" customWidth="1"/>
    <col min="1800" max="1801" width="8.6640625" style="52" customWidth="1"/>
    <col min="1802" max="1802" width="9.6640625" style="52" customWidth="1"/>
    <col min="1803" max="2048" width="8.88671875" style="52"/>
    <col min="2049" max="2049" width="10.6640625" style="52" customWidth="1"/>
    <col min="2050" max="2050" width="11.77734375" style="52" customWidth="1"/>
    <col min="2051" max="2051" width="8.6640625" style="52" customWidth="1"/>
    <col min="2052" max="2052" width="9.6640625" style="52" customWidth="1"/>
    <col min="2053" max="2053" width="8.6640625" style="52" customWidth="1"/>
    <col min="2054" max="2054" width="9.6640625" style="52" customWidth="1"/>
    <col min="2055" max="2055" width="10.109375" style="52" customWidth="1"/>
    <col min="2056" max="2057" width="8.6640625" style="52" customWidth="1"/>
    <col min="2058" max="2058" width="9.6640625" style="52" customWidth="1"/>
    <col min="2059" max="2304" width="8.88671875" style="52"/>
    <col min="2305" max="2305" width="10.6640625" style="52" customWidth="1"/>
    <col min="2306" max="2306" width="11.77734375" style="52" customWidth="1"/>
    <col min="2307" max="2307" width="8.6640625" style="52" customWidth="1"/>
    <col min="2308" max="2308" width="9.6640625" style="52" customWidth="1"/>
    <col min="2309" max="2309" width="8.6640625" style="52" customWidth="1"/>
    <col min="2310" max="2310" width="9.6640625" style="52" customWidth="1"/>
    <col min="2311" max="2311" width="10.109375" style="52" customWidth="1"/>
    <col min="2312" max="2313" width="8.6640625" style="52" customWidth="1"/>
    <col min="2314" max="2314" width="9.6640625" style="52" customWidth="1"/>
    <col min="2315" max="2560" width="8.88671875" style="52"/>
    <col min="2561" max="2561" width="10.6640625" style="52" customWidth="1"/>
    <col min="2562" max="2562" width="11.77734375" style="52" customWidth="1"/>
    <col min="2563" max="2563" width="8.6640625" style="52" customWidth="1"/>
    <col min="2564" max="2564" width="9.6640625" style="52" customWidth="1"/>
    <col min="2565" max="2565" width="8.6640625" style="52" customWidth="1"/>
    <col min="2566" max="2566" width="9.6640625" style="52" customWidth="1"/>
    <col min="2567" max="2567" width="10.109375" style="52" customWidth="1"/>
    <col min="2568" max="2569" width="8.6640625" style="52" customWidth="1"/>
    <col min="2570" max="2570" width="9.6640625" style="52" customWidth="1"/>
    <col min="2571" max="2816" width="8.88671875" style="52"/>
    <col min="2817" max="2817" width="10.6640625" style="52" customWidth="1"/>
    <col min="2818" max="2818" width="11.77734375" style="52" customWidth="1"/>
    <col min="2819" max="2819" width="8.6640625" style="52" customWidth="1"/>
    <col min="2820" max="2820" width="9.6640625" style="52" customWidth="1"/>
    <col min="2821" max="2821" width="8.6640625" style="52" customWidth="1"/>
    <col min="2822" max="2822" width="9.6640625" style="52" customWidth="1"/>
    <col min="2823" max="2823" width="10.109375" style="52" customWidth="1"/>
    <col min="2824" max="2825" width="8.6640625" style="52" customWidth="1"/>
    <col min="2826" max="2826" width="9.6640625" style="52" customWidth="1"/>
    <col min="2827" max="3072" width="8.88671875" style="52"/>
    <col min="3073" max="3073" width="10.6640625" style="52" customWidth="1"/>
    <col min="3074" max="3074" width="11.77734375" style="52" customWidth="1"/>
    <col min="3075" max="3075" width="8.6640625" style="52" customWidth="1"/>
    <col min="3076" max="3076" width="9.6640625" style="52" customWidth="1"/>
    <col min="3077" max="3077" width="8.6640625" style="52" customWidth="1"/>
    <col min="3078" max="3078" width="9.6640625" style="52" customWidth="1"/>
    <col min="3079" max="3079" width="10.109375" style="52" customWidth="1"/>
    <col min="3080" max="3081" width="8.6640625" style="52" customWidth="1"/>
    <col min="3082" max="3082" width="9.6640625" style="52" customWidth="1"/>
    <col min="3083" max="3328" width="8.88671875" style="52"/>
    <col min="3329" max="3329" width="10.6640625" style="52" customWidth="1"/>
    <col min="3330" max="3330" width="11.77734375" style="52" customWidth="1"/>
    <col min="3331" max="3331" width="8.6640625" style="52" customWidth="1"/>
    <col min="3332" max="3332" width="9.6640625" style="52" customWidth="1"/>
    <col min="3333" max="3333" width="8.6640625" style="52" customWidth="1"/>
    <col min="3334" max="3334" width="9.6640625" style="52" customWidth="1"/>
    <col min="3335" max="3335" width="10.109375" style="52" customWidth="1"/>
    <col min="3336" max="3337" width="8.6640625" style="52" customWidth="1"/>
    <col min="3338" max="3338" width="9.6640625" style="52" customWidth="1"/>
    <col min="3339" max="3584" width="8.88671875" style="52"/>
    <col min="3585" max="3585" width="10.6640625" style="52" customWidth="1"/>
    <col min="3586" max="3586" width="11.77734375" style="52" customWidth="1"/>
    <col min="3587" max="3587" width="8.6640625" style="52" customWidth="1"/>
    <col min="3588" max="3588" width="9.6640625" style="52" customWidth="1"/>
    <col min="3589" max="3589" width="8.6640625" style="52" customWidth="1"/>
    <col min="3590" max="3590" width="9.6640625" style="52" customWidth="1"/>
    <col min="3591" max="3591" width="10.109375" style="52" customWidth="1"/>
    <col min="3592" max="3593" width="8.6640625" style="52" customWidth="1"/>
    <col min="3594" max="3594" width="9.6640625" style="52" customWidth="1"/>
    <col min="3595" max="3840" width="8.88671875" style="52"/>
    <col min="3841" max="3841" width="10.6640625" style="52" customWidth="1"/>
    <col min="3842" max="3842" width="11.77734375" style="52" customWidth="1"/>
    <col min="3843" max="3843" width="8.6640625" style="52" customWidth="1"/>
    <col min="3844" max="3844" width="9.6640625" style="52" customWidth="1"/>
    <col min="3845" max="3845" width="8.6640625" style="52" customWidth="1"/>
    <col min="3846" max="3846" width="9.6640625" style="52" customWidth="1"/>
    <col min="3847" max="3847" width="10.109375" style="52" customWidth="1"/>
    <col min="3848" max="3849" width="8.6640625" style="52" customWidth="1"/>
    <col min="3850" max="3850" width="9.6640625" style="52" customWidth="1"/>
    <col min="3851" max="4096" width="8.88671875" style="52"/>
    <col min="4097" max="4097" width="10.6640625" style="52" customWidth="1"/>
    <col min="4098" max="4098" width="11.77734375" style="52" customWidth="1"/>
    <col min="4099" max="4099" width="8.6640625" style="52" customWidth="1"/>
    <col min="4100" max="4100" width="9.6640625" style="52" customWidth="1"/>
    <col min="4101" max="4101" width="8.6640625" style="52" customWidth="1"/>
    <col min="4102" max="4102" width="9.6640625" style="52" customWidth="1"/>
    <col min="4103" max="4103" width="10.109375" style="52" customWidth="1"/>
    <col min="4104" max="4105" width="8.6640625" style="52" customWidth="1"/>
    <col min="4106" max="4106" width="9.6640625" style="52" customWidth="1"/>
    <col min="4107" max="4352" width="8.88671875" style="52"/>
    <col min="4353" max="4353" width="10.6640625" style="52" customWidth="1"/>
    <col min="4354" max="4354" width="11.77734375" style="52" customWidth="1"/>
    <col min="4355" max="4355" width="8.6640625" style="52" customWidth="1"/>
    <col min="4356" max="4356" width="9.6640625" style="52" customWidth="1"/>
    <col min="4357" max="4357" width="8.6640625" style="52" customWidth="1"/>
    <col min="4358" max="4358" width="9.6640625" style="52" customWidth="1"/>
    <col min="4359" max="4359" width="10.109375" style="52" customWidth="1"/>
    <col min="4360" max="4361" width="8.6640625" style="52" customWidth="1"/>
    <col min="4362" max="4362" width="9.6640625" style="52" customWidth="1"/>
    <col min="4363" max="4608" width="8.88671875" style="52"/>
    <col min="4609" max="4609" width="10.6640625" style="52" customWidth="1"/>
    <col min="4610" max="4610" width="11.77734375" style="52" customWidth="1"/>
    <col min="4611" max="4611" width="8.6640625" style="52" customWidth="1"/>
    <col min="4612" max="4612" width="9.6640625" style="52" customWidth="1"/>
    <col min="4613" max="4613" width="8.6640625" style="52" customWidth="1"/>
    <col min="4614" max="4614" width="9.6640625" style="52" customWidth="1"/>
    <col min="4615" max="4615" width="10.109375" style="52" customWidth="1"/>
    <col min="4616" max="4617" width="8.6640625" style="52" customWidth="1"/>
    <col min="4618" max="4618" width="9.6640625" style="52" customWidth="1"/>
    <col min="4619" max="4864" width="8.88671875" style="52"/>
    <col min="4865" max="4865" width="10.6640625" style="52" customWidth="1"/>
    <col min="4866" max="4866" width="11.77734375" style="52" customWidth="1"/>
    <col min="4867" max="4867" width="8.6640625" style="52" customWidth="1"/>
    <col min="4868" max="4868" width="9.6640625" style="52" customWidth="1"/>
    <col min="4869" max="4869" width="8.6640625" style="52" customWidth="1"/>
    <col min="4870" max="4870" width="9.6640625" style="52" customWidth="1"/>
    <col min="4871" max="4871" width="10.109375" style="52" customWidth="1"/>
    <col min="4872" max="4873" width="8.6640625" style="52" customWidth="1"/>
    <col min="4874" max="4874" width="9.6640625" style="52" customWidth="1"/>
    <col min="4875" max="5120" width="8.88671875" style="52"/>
    <col min="5121" max="5121" width="10.6640625" style="52" customWidth="1"/>
    <col min="5122" max="5122" width="11.77734375" style="52" customWidth="1"/>
    <col min="5123" max="5123" width="8.6640625" style="52" customWidth="1"/>
    <col min="5124" max="5124" width="9.6640625" style="52" customWidth="1"/>
    <col min="5125" max="5125" width="8.6640625" style="52" customWidth="1"/>
    <col min="5126" max="5126" width="9.6640625" style="52" customWidth="1"/>
    <col min="5127" max="5127" width="10.109375" style="52" customWidth="1"/>
    <col min="5128" max="5129" width="8.6640625" style="52" customWidth="1"/>
    <col min="5130" max="5130" width="9.6640625" style="52" customWidth="1"/>
    <col min="5131" max="5376" width="8.88671875" style="52"/>
    <col min="5377" max="5377" width="10.6640625" style="52" customWidth="1"/>
    <col min="5378" max="5378" width="11.77734375" style="52" customWidth="1"/>
    <col min="5379" max="5379" width="8.6640625" style="52" customWidth="1"/>
    <col min="5380" max="5380" width="9.6640625" style="52" customWidth="1"/>
    <col min="5381" max="5381" width="8.6640625" style="52" customWidth="1"/>
    <col min="5382" max="5382" width="9.6640625" style="52" customWidth="1"/>
    <col min="5383" max="5383" width="10.109375" style="52" customWidth="1"/>
    <col min="5384" max="5385" width="8.6640625" style="52" customWidth="1"/>
    <col min="5386" max="5386" width="9.6640625" style="52" customWidth="1"/>
    <col min="5387" max="5632" width="8.88671875" style="52"/>
    <col min="5633" max="5633" width="10.6640625" style="52" customWidth="1"/>
    <col min="5634" max="5634" width="11.77734375" style="52" customWidth="1"/>
    <col min="5635" max="5635" width="8.6640625" style="52" customWidth="1"/>
    <col min="5636" max="5636" width="9.6640625" style="52" customWidth="1"/>
    <col min="5637" max="5637" width="8.6640625" style="52" customWidth="1"/>
    <col min="5638" max="5638" width="9.6640625" style="52" customWidth="1"/>
    <col min="5639" max="5639" width="10.109375" style="52" customWidth="1"/>
    <col min="5640" max="5641" width="8.6640625" style="52" customWidth="1"/>
    <col min="5642" max="5642" width="9.6640625" style="52" customWidth="1"/>
    <col min="5643" max="5888" width="8.88671875" style="52"/>
    <col min="5889" max="5889" width="10.6640625" style="52" customWidth="1"/>
    <col min="5890" max="5890" width="11.77734375" style="52" customWidth="1"/>
    <col min="5891" max="5891" width="8.6640625" style="52" customWidth="1"/>
    <col min="5892" max="5892" width="9.6640625" style="52" customWidth="1"/>
    <col min="5893" max="5893" width="8.6640625" style="52" customWidth="1"/>
    <col min="5894" max="5894" width="9.6640625" style="52" customWidth="1"/>
    <col min="5895" max="5895" width="10.109375" style="52" customWidth="1"/>
    <col min="5896" max="5897" width="8.6640625" style="52" customWidth="1"/>
    <col min="5898" max="5898" width="9.6640625" style="52" customWidth="1"/>
    <col min="5899" max="6144" width="8.88671875" style="52"/>
    <col min="6145" max="6145" width="10.6640625" style="52" customWidth="1"/>
    <col min="6146" max="6146" width="11.77734375" style="52" customWidth="1"/>
    <col min="6147" max="6147" width="8.6640625" style="52" customWidth="1"/>
    <col min="6148" max="6148" width="9.6640625" style="52" customWidth="1"/>
    <col min="6149" max="6149" width="8.6640625" style="52" customWidth="1"/>
    <col min="6150" max="6150" width="9.6640625" style="52" customWidth="1"/>
    <col min="6151" max="6151" width="10.109375" style="52" customWidth="1"/>
    <col min="6152" max="6153" width="8.6640625" style="52" customWidth="1"/>
    <col min="6154" max="6154" width="9.6640625" style="52" customWidth="1"/>
    <col min="6155" max="6400" width="8.88671875" style="52"/>
    <col min="6401" max="6401" width="10.6640625" style="52" customWidth="1"/>
    <col min="6402" max="6402" width="11.77734375" style="52" customWidth="1"/>
    <col min="6403" max="6403" width="8.6640625" style="52" customWidth="1"/>
    <col min="6404" max="6404" width="9.6640625" style="52" customWidth="1"/>
    <col min="6405" max="6405" width="8.6640625" style="52" customWidth="1"/>
    <col min="6406" max="6406" width="9.6640625" style="52" customWidth="1"/>
    <col min="6407" max="6407" width="10.109375" style="52" customWidth="1"/>
    <col min="6408" max="6409" width="8.6640625" style="52" customWidth="1"/>
    <col min="6410" max="6410" width="9.6640625" style="52" customWidth="1"/>
    <col min="6411" max="6656" width="8.88671875" style="52"/>
    <col min="6657" max="6657" width="10.6640625" style="52" customWidth="1"/>
    <col min="6658" max="6658" width="11.77734375" style="52" customWidth="1"/>
    <col min="6659" max="6659" width="8.6640625" style="52" customWidth="1"/>
    <col min="6660" max="6660" width="9.6640625" style="52" customWidth="1"/>
    <col min="6661" max="6661" width="8.6640625" style="52" customWidth="1"/>
    <col min="6662" max="6662" width="9.6640625" style="52" customWidth="1"/>
    <col min="6663" max="6663" width="10.109375" style="52" customWidth="1"/>
    <col min="6664" max="6665" width="8.6640625" style="52" customWidth="1"/>
    <col min="6666" max="6666" width="9.6640625" style="52" customWidth="1"/>
    <col min="6667" max="6912" width="8.88671875" style="52"/>
    <col min="6913" max="6913" width="10.6640625" style="52" customWidth="1"/>
    <col min="6914" max="6914" width="11.77734375" style="52" customWidth="1"/>
    <col min="6915" max="6915" width="8.6640625" style="52" customWidth="1"/>
    <col min="6916" max="6916" width="9.6640625" style="52" customWidth="1"/>
    <col min="6917" max="6917" width="8.6640625" style="52" customWidth="1"/>
    <col min="6918" max="6918" width="9.6640625" style="52" customWidth="1"/>
    <col min="6919" max="6919" width="10.109375" style="52" customWidth="1"/>
    <col min="6920" max="6921" width="8.6640625" style="52" customWidth="1"/>
    <col min="6922" max="6922" width="9.6640625" style="52" customWidth="1"/>
    <col min="6923" max="7168" width="8.88671875" style="52"/>
    <col min="7169" max="7169" width="10.6640625" style="52" customWidth="1"/>
    <col min="7170" max="7170" width="11.77734375" style="52" customWidth="1"/>
    <col min="7171" max="7171" width="8.6640625" style="52" customWidth="1"/>
    <col min="7172" max="7172" width="9.6640625" style="52" customWidth="1"/>
    <col min="7173" max="7173" width="8.6640625" style="52" customWidth="1"/>
    <col min="7174" max="7174" width="9.6640625" style="52" customWidth="1"/>
    <col min="7175" max="7175" width="10.109375" style="52" customWidth="1"/>
    <col min="7176" max="7177" width="8.6640625" style="52" customWidth="1"/>
    <col min="7178" max="7178" width="9.6640625" style="52" customWidth="1"/>
    <col min="7179" max="7424" width="8.88671875" style="52"/>
    <col min="7425" max="7425" width="10.6640625" style="52" customWidth="1"/>
    <col min="7426" max="7426" width="11.77734375" style="52" customWidth="1"/>
    <col min="7427" max="7427" width="8.6640625" style="52" customWidth="1"/>
    <col min="7428" max="7428" width="9.6640625" style="52" customWidth="1"/>
    <col min="7429" max="7429" width="8.6640625" style="52" customWidth="1"/>
    <col min="7430" max="7430" width="9.6640625" style="52" customWidth="1"/>
    <col min="7431" max="7431" width="10.109375" style="52" customWidth="1"/>
    <col min="7432" max="7433" width="8.6640625" style="52" customWidth="1"/>
    <col min="7434" max="7434" width="9.6640625" style="52" customWidth="1"/>
    <col min="7435" max="7680" width="8.88671875" style="52"/>
    <col min="7681" max="7681" width="10.6640625" style="52" customWidth="1"/>
    <col min="7682" max="7682" width="11.77734375" style="52" customWidth="1"/>
    <col min="7683" max="7683" width="8.6640625" style="52" customWidth="1"/>
    <col min="7684" max="7684" width="9.6640625" style="52" customWidth="1"/>
    <col min="7685" max="7685" width="8.6640625" style="52" customWidth="1"/>
    <col min="7686" max="7686" width="9.6640625" style="52" customWidth="1"/>
    <col min="7687" max="7687" width="10.109375" style="52" customWidth="1"/>
    <col min="7688" max="7689" width="8.6640625" style="52" customWidth="1"/>
    <col min="7690" max="7690" width="9.6640625" style="52" customWidth="1"/>
    <col min="7691" max="7936" width="8.88671875" style="52"/>
    <col min="7937" max="7937" width="10.6640625" style="52" customWidth="1"/>
    <col min="7938" max="7938" width="11.77734375" style="52" customWidth="1"/>
    <col min="7939" max="7939" width="8.6640625" style="52" customWidth="1"/>
    <col min="7940" max="7940" width="9.6640625" style="52" customWidth="1"/>
    <col min="7941" max="7941" width="8.6640625" style="52" customWidth="1"/>
    <col min="7942" max="7942" width="9.6640625" style="52" customWidth="1"/>
    <col min="7943" max="7943" width="10.109375" style="52" customWidth="1"/>
    <col min="7944" max="7945" width="8.6640625" style="52" customWidth="1"/>
    <col min="7946" max="7946" width="9.6640625" style="52" customWidth="1"/>
    <col min="7947" max="8192" width="8.88671875" style="52"/>
    <col min="8193" max="8193" width="10.6640625" style="52" customWidth="1"/>
    <col min="8194" max="8194" width="11.77734375" style="52" customWidth="1"/>
    <col min="8195" max="8195" width="8.6640625" style="52" customWidth="1"/>
    <col min="8196" max="8196" width="9.6640625" style="52" customWidth="1"/>
    <col min="8197" max="8197" width="8.6640625" style="52" customWidth="1"/>
    <col min="8198" max="8198" width="9.6640625" style="52" customWidth="1"/>
    <col min="8199" max="8199" width="10.109375" style="52" customWidth="1"/>
    <col min="8200" max="8201" width="8.6640625" style="52" customWidth="1"/>
    <col min="8202" max="8202" width="9.6640625" style="52" customWidth="1"/>
    <col min="8203" max="8448" width="8.88671875" style="52"/>
    <col min="8449" max="8449" width="10.6640625" style="52" customWidth="1"/>
    <col min="8450" max="8450" width="11.77734375" style="52" customWidth="1"/>
    <col min="8451" max="8451" width="8.6640625" style="52" customWidth="1"/>
    <col min="8452" max="8452" width="9.6640625" style="52" customWidth="1"/>
    <col min="8453" max="8453" width="8.6640625" style="52" customWidth="1"/>
    <col min="8454" max="8454" width="9.6640625" style="52" customWidth="1"/>
    <col min="8455" max="8455" width="10.109375" style="52" customWidth="1"/>
    <col min="8456" max="8457" width="8.6640625" style="52" customWidth="1"/>
    <col min="8458" max="8458" width="9.6640625" style="52" customWidth="1"/>
    <col min="8459" max="8704" width="8.88671875" style="52"/>
    <col min="8705" max="8705" width="10.6640625" style="52" customWidth="1"/>
    <col min="8706" max="8706" width="11.77734375" style="52" customWidth="1"/>
    <col min="8707" max="8707" width="8.6640625" style="52" customWidth="1"/>
    <col min="8708" max="8708" width="9.6640625" style="52" customWidth="1"/>
    <col min="8709" max="8709" width="8.6640625" style="52" customWidth="1"/>
    <col min="8710" max="8710" width="9.6640625" style="52" customWidth="1"/>
    <col min="8711" max="8711" width="10.109375" style="52" customWidth="1"/>
    <col min="8712" max="8713" width="8.6640625" style="52" customWidth="1"/>
    <col min="8714" max="8714" width="9.6640625" style="52" customWidth="1"/>
    <col min="8715" max="8960" width="8.88671875" style="52"/>
    <col min="8961" max="8961" width="10.6640625" style="52" customWidth="1"/>
    <col min="8962" max="8962" width="11.77734375" style="52" customWidth="1"/>
    <col min="8963" max="8963" width="8.6640625" style="52" customWidth="1"/>
    <col min="8964" max="8964" width="9.6640625" style="52" customWidth="1"/>
    <col min="8965" max="8965" width="8.6640625" style="52" customWidth="1"/>
    <col min="8966" max="8966" width="9.6640625" style="52" customWidth="1"/>
    <col min="8967" max="8967" width="10.109375" style="52" customWidth="1"/>
    <col min="8968" max="8969" width="8.6640625" style="52" customWidth="1"/>
    <col min="8970" max="8970" width="9.6640625" style="52" customWidth="1"/>
    <col min="8971" max="9216" width="8.88671875" style="52"/>
    <col min="9217" max="9217" width="10.6640625" style="52" customWidth="1"/>
    <col min="9218" max="9218" width="11.77734375" style="52" customWidth="1"/>
    <col min="9219" max="9219" width="8.6640625" style="52" customWidth="1"/>
    <col min="9220" max="9220" width="9.6640625" style="52" customWidth="1"/>
    <col min="9221" max="9221" width="8.6640625" style="52" customWidth="1"/>
    <col min="9222" max="9222" width="9.6640625" style="52" customWidth="1"/>
    <col min="9223" max="9223" width="10.109375" style="52" customWidth="1"/>
    <col min="9224" max="9225" width="8.6640625" style="52" customWidth="1"/>
    <col min="9226" max="9226" width="9.6640625" style="52" customWidth="1"/>
    <col min="9227" max="9472" width="8.88671875" style="52"/>
    <col min="9473" max="9473" width="10.6640625" style="52" customWidth="1"/>
    <col min="9474" max="9474" width="11.77734375" style="52" customWidth="1"/>
    <col min="9475" max="9475" width="8.6640625" style="52" customWidth="1"/>
    <col min="9476" max="9476" width="9.6640625" style="52" customWidth="1"/>
    <col min="9477" max="9477" width="8.6640625" style="52" customWidth="1"/>
    <col min="9478" max="9478" width="9.6640625" style="52" customWidth="1"/>
    <col min="9479" max="9479" width="10.109375" style="52" customWidth="1"/>
    <col min="9480" max="9481" width="8.6640625" style="52" customWidth="1"/>
    <col min="9482" max="9482" width="9.6640625" style="52" customWidth="1"/>
    <col min="9483" max="9728" width="8.88671875" style="52"/>
    <col min="9729" max="9729" width="10.6640625" style="52" customWidth="1"/>
    <col min="9730" max="9730" width="11.77734375" style="52" customWidth="1"/>
    <col min="9731" max="9731" width="8.6640625" style="52" customWidth="1"/>
    <col min="9732" max="9732" width="9.6640625" style="52" customWidth="1"/>
    <col min="9733" max="9733" width="8.6640625" style="52" customWidth="1"/>
    <col min="9734" max="9734" width="9.6640625" style="52" customWidth="1"/>
    <col min="9735" max="9735" width="10.109375" style="52" customWidth="1"/>
    <col min="9736" max="9737" width="8.6640625" style="52" customWidth="1"/>
    <col min="9738" max="9738" width="9.6640625" style="52" customWidth="1"/>
    <col min="9739" max="9984" width="8.88671875" style="52"/>
    <col min="9985" max="9985" width="10.6640625" style="52" customWidth="1"/>
    <col min="9986" max="9986" width="11.77734375" style="52" customWidth="1"/>
    <col min="9987" max="9987" width="8.6640625" style="52" customWidth="1"/>
    <col min="9988" max="9988" width="9.6640625" style="52" customWidth="1"/>
    <col min="9989" max="9989" width="8.6640625" style="52" customWidth="1"/>
    <col min="9990" max="9990" width="9.6640625" style="52" customWidth="1"/>
    <col min="9991" max="9991" width="10.109375" style="52" customWidth="1"/>
    <col min="9992" max="9993" width="8.6640625" style="52" customWidth="1"/>
    <col min="9994" max="9994" width="9.6640625" style="52" customWidth="1"/>
    <col min="9995" max="10240" width="8.88671875" style="52"/>
    <col min="10241" max="10241" width="10.6640625" style="52" customWidth="1"/>
    <col min="10242" max="10242" width="11.77734375" style="52" customWidth="1"/>
    <col min="10243" max="10243" width="8.6640625" style="52" customWidth="1"/>
    <col min="10244" max="10244" width="9.6640625" style="52" customWidth="1"/>
    <col min="10245" max="10245" width="8.6640625" style="52" customWidth="1"/>
    <col min="10246" max="10246" width="9.6640625" style="52" customWidth="1"/>
    <col min="10247" max="10247" width="10.109375" style="52" customWidth="1"/>
    <col min="10248" max="10249" width="8.6640625" style="52" customWidth="1"/>
    <col min="10250" max="10250" width="9.6640625" style="52" customWidth="1"/>
    <col min="10251" max="10496" width="8.88671875" style="52"/>
    <col min="10497" max="10497" width="10.6640625" style="52" customWidth="1"/>
    <col min="10498" max="10498" width="11.77734375" style="52" customWidth="1"/>
    <col min="10499" max="10499" width="8.6640625" style="52" customWidth="1"/>
    <col min="10500" max="10500" width="9.6640625" style="52" customWidth="1"/>
    <col min="10501" max="10501" width="8.6640625" style="52" customWidth="1"/>
    <col min="10502" max="10502" width="9.6640625" style="52" customWidth="1"/>
    <col min="10503" max="10503" width="10.109375" style="52" customWidth="1"/>
    <col min="10504" max="10505" width="8.6640625" style="52" customWidth="1"/>
    <col min="10506" max="10506" width="9.6640625" style="52" customWidth="1"/>
    <col min="10507" max="10752" width="8.88671875" style="52"/>
    <col min="10753" max="10753" width="10.6640625" style="52" customWidth="1"/>
    <col min="10754" max="10754" width="11.77734375" style="52" customWidth="1"/>
    <col min="10755" max="10755" width="8.6640625" style="52" customWidth="1"/>
    <col min="10756" max="10756" width="9.6640625" style="52" customWidth="1"/>
    <col min="10757" max="10757" width="8.6640625" style="52" customWidth="1"/>
    <col min="10758" max="10758" width="9.6640625" style="52" customWidth="1"/>
    <col min="10759" max="10759" width="10.109375" style="52" customWidth="1"/>
    <col min="10760" max="10761" width="8.6640625" style="52" customWidth="1"/>
    <col min="10762" max="10762" width="9.6640625" style="52" customWidth="1"/>
    <col min="10763" max="11008" width="8.88671875" style="52"/>
    <col min="11009" max="11009" width="10.6640625" style="52" customWidth="1"/>
    <col min="11010" max="11010" width="11.77734375" style="52" customWidth="1"/>
    <col min="11011" max="11011" width="8.6640625" style="52" customWidth="1"/>
    <col min="11012" max="11012" width="9.6640625" style="52" customWidth="1"/>
    <col min="11013" max="11013" width="8.6640625" style="52" customWidth="1"/>
    <col min="11014" max="11014" width="9.6640625" style="52" customWidth="1"/>
    <col min="11015" max="11015" width="10.109375" style="52" customWidth="1"/>
    <col min="11016" max="11017" width="8.6640625" style="52" customWidth="1"/>
    <col min="11018" max="11018" width="9.6640625" style="52" customWidth="1"/>
    <col min="11019" max="11264" width="8.88671875" style="52"/>
    <col min="11265" max="11265" width="10.6640625" style="52" customWidth="1"/>
    <col min="11266" max="11266" width="11.77734375" style="52" customWidth="1"/>
    <col min="11267" max="11267" width="8.6640625" style="52" customWidth="1"/>
    <col min="11268" max="11268" width="9.6640625" style="52" customWidth="1"/>
    <col min="11269" max="11269" width="8.6640625" style="52" customWidth="1"/>
    <col min="11270" max="11270" width="9.6640625" style="52" customWidth="1"/>
    <col min="11271" max="11271" width="10.109375" style="52" customWidth="1"/>
    <col min="11272" max="11273" width="8.6640625" style="52" customWidth="1"/>
    <col min="11274" max="11274" width="9.6640625" style="52" customWidth="1"/>
    <col min="11275" max="11520" width="8.88671875" style="52"/>
    <col min="11521" max="11521" width="10.6640625" style="52" customWidth="1"/>
    <col min="11522" max="11522" width="11.77734375" style="52" customWidth="1"/>
    <col min="11523" max="11523" width="8.6640625" style="52" customWidth="1"/>
    <col min="11524" max="11524" width="9.6640625" style="52" customWidth="1"/>
    <col min="11525" max="11525" width="8.6640625" style="52" customWidth="1"/>
    <col min="11526" max="11526" width="9.6640625" style="52" customWidth="1"/>
    <col min="11527" max="11527" width="10.109375" style="52" customWidth="1"/>
    <col min="11528" max="11529" width="8.6640625" style="52" customWidth="1"/>
    <col min="11530" max="11530" width="9.6640625" style="52" customWidth="1"/>
    <col min="11531" max="11776" width="8.88671875" style="52"/>
    <col min="11777" max="11777" width="10.6640625" style="52" customWidth="1"/>
    <col min="11778" max="11778" width="11.77734375" style="52" customWidth="1"/>
    <col min="11779" max="11779" width="8.6640625" style="52" customWidth="1"/>
    <col min="11780" max="11780" width="9.6640625" style="52" customWidth="1"/>
    <col min="11781" max="11781" width="8.6640625" style="52" customWidth="1"/>
    <col min="11782" max="11782" width="9.6640625" style="52" customWidth="1"/>
    <col min="11783" max="11783" width="10.109375" style="52" customWidth="1"/>
    <col min="11784" max="11785" width="8.6640625" style="52" customWidth="1"/>
    <col min="11786" max="11786" width="9.6640625" style="52" customWidth="1"/>
    <col min="11787" max="12032" width="8.88671875" style="52"/>
    <col min="12033" max="12033" width="10.6640625" style="52" customWidth="1"/>
    <col min="12034" max="12034" width="11.77734375" style="52" customWidth="1"/>
    <col min="12035" max="12035" width="8.6640625" style="52" customWidth="1"/>
    <col min="12036" max="12036" width="9.6640625" style="52" customWidth="1"/>
    <col min="12037" max="12037" width="8.6640625" style="52" customWidth="1"/>
    <col min="12038" max="12038" width="9.6640625" style="52" customWidth="1"/>
    <col min="12039" max="12039" width="10.109375" style="52" customWidth="1"/>
    <col min="12040" max="12041" width="8.6640625" style="52" customWidth="1"/>
    <col min="12042" max="12042" width="9.6640625" style="52" customWidth="1"/>
    <col min="12043" max="12288" width="8.88671875" style="52"/>
    <col min="12289" max="12289" width="10.6640625" style="52" customWidth="1"/>
    <col min="12290" max="12290" width="11.77734375" style="52" customWidth="1"/>
    <col min="12291" max="12291" width="8.6640625" style="52" customWidth="1"/>
    <col min="12292" max="12292" width="9.6640625" style="52" customWidth="1"/>
    <col min="12293" max="12293" width="8.6640625" style="52" customWidth="1"/>
    <col min="12294" max="12294" width="9.6640625" style="52" customWidth="1"/>
    <col min="12295" max="12295" width="10.109375" style="52" customWidth="1"/>
    <col min="12296" max="12297" width="8.6640625" style="52" customWidth="1"/>
    <col min="12298" max="12298" width="9.6640625" style="52" customWidth="1"/>
    <col min="12299" max="12544" width="8.88671875" style="52"/>
    <col min="12545" max="12545" width="10.6640625" style="52" customWidth="1"/>
    <col min="12546" max="12546" width="11.77734375" style="52" customWidth="1"/>
    <col min="12547" max="12547" width="8.6640625" style="52" customWidth="1"/>
    <col min="12548" max="12548" width="9.6640625" style="52" customWidth="1"/>
    <col min="12549" max="12549" width="8.6640625" style="52" customWidth="1"/>
    <col min="12550" max="12550" width="9.6640625" style="52" customWidth="1"/>
    <col min="12551" max="12551" width="10.109375" style="52" customWidth="1"/>
    <col min="12552" max="12553" width="8.6640625" style="52" customWidth="1"/>
    <col min="12554" max="12554" width="9.6640625" style="52" customWidth="1"/>
    <col min="12555" max="12800" width="8.88671875" style="52"/>
    <col min="12801" max="12801" width="10.6640625" style="52" customWidth="1"/>
    <col min="12802" max="12802" width="11.77734375" style="52" customWidth="1"/>
    <col min="12803" max="12803" width="8.6640625" style="52" customWidth="1"/>
    <col min="12804" max="12804" width="9.6640625" style="52" customWidth="1"/>
    <col min="12805" max="12805" width="8.6640625" style="52" customWidth="1"/>
    <col min="12806" max="12806" width="9.6640625" style="52" customWidth="1"/>
    <col min="12807" max="12807" width="10.109375" style="52" customWidth="1"/>
    <col min="12808" max="12809" width="8.6640625" style="52" customWidth="1"/>
    <col min="12810" max="12810" width="9.6640625" style="52" customWidth="1"/>
    <col min="12811" max="13056" width="8.88671875" style="52"/>
    <col min="13057" max="13057" width="10.6640625" style="52" customWidth="1"/>
    <col min="13058" max="13058" width="11.77734375" style="52" customWidth="1"/>
    <col min="13059" max="13059" width="8.6640625" style="52" customWidth="1"/>
    <col min="13060" max="13060" width="9.6640625" style="52" customWidth="1"/>
    <col min="13061" max="13061" width="8.6640625" style="52" customWidth="1"/>
    <col min="13062" max="13062" width="9.6640625" style="52" customWidth="1"/>
    <col min="13063" max="13063" width="10.109375" style="52" customWidth="1"/>
    <col min="13064" max="13065" width="8.6640625" style="52" customWidth="1"/>
    <col min="13066" max="13066" width="9.6640625" style="52" customWidth="1"/>
    <col min="13067" max="13312" width="8.88671875" style="52"/>
    <col min="13313" max="13313" width="10.6640625" style="52" customWidth="1"/>
    <col min="13314" max="13314" width="11.77734375" style="52" customWidth="1"/>
    <col min="13315" max="13315" width="8.6640625" style="52" customWidth="1"/>
    <col min="13316" max="13316" width="9.6640625" style="52" customWidth="1"/>
    <col min="13317" max="13317" width="8.6640625" style="52" customWidth="1"/>
    <col min="13318" max="13318" width="9.6640625" style="52" customWidth="1"/>
    <col min="13319" max="13319" width="10.109375" style="52" customWidth="1"/>
    <col min="13320" max="13321" width="8.6640625" style="52" customWidth="1"/>
    <col min="13322" max="13322" width="9.6640625" style="52" customWidth="1"/>
    <col min="13323" max="13568" width="8.88671875" style="52"/>
    <col min="13569" max="13569" width="10.6640625" style="52" customWidth="1"/>
    <col min="13570" max="13570" width="11.77734375" style="52" customWidth="1"/>
    <col min="13571" max="13571" width="8.6640625" style="52" customWidth="1"/>
    <col min="13572" max="13572" width="9.6640625" style="52" customWidth="1"/>
    <col min="13573" max="13573" width="8.6640625" style="52" customWidth="1"/>
    <col min="13574" max="13574" width="9.6640625" style="52" customWidth="1"/>
    <col min="13575" max="13575" width="10.109375" style="52" customWidth="1"/>
    <col min="13576" max="13577" width="8.6640625" style="52" customWidth="1"/>
    <col min="13578" max="13578" width="9.6640625" style="52" customWidth="1"/>
    <col min="13579" max="13824" width="8.88671875" style="52"/>
    <col min="13825" max="13825" width="10.6640625" style="52" customWidth="1"/>
    <col min="13826" max="13826" width="11.77734375" style="52" customWidth="1"/>
    <col min="13827" max="13827" width="8.6640625" style="52" customWidth="1"/>
    <col min="13828" max="13828" width="9.6640625" style="52" customWidth="1"/>
    <col min="13829" max="13829" width="8.6640625" style="52" customWidth="1"/>
    <col min="13830" max="13830" width="9.6640625" style="52" customWidth="1"/>
    <col min="13831" max="13831" width="10.109375" style="52" customWidth="1"/>
    <col min="13832" max="13833" width="8.6640625" style="52" customWidth="1"/>
    <col min="13834" max="13834" width="9.6640625" style="52" customWidth="1"/>
    <col min="13835" max="14080" width="8.88671875" style="52"/>
    <col min="14081" max="14081" width="10.6640625" style="52" customWidth="1"/>
    <col min="14082" max="14082" width="11.77734375" style="52" customWidth="1"/>
    <col min="14083" max="14083" width="8.6640625" style="52" customWidth="1"/>
    <col min="14084" max="14084" width="9.6640625" style="52" customWidth="1"/>
    <col min="14085" max="14085" width="8.6640625" style="52" customWidth="1"/>
    <col min="14086" max="14086" width="9.6640625" style="52" customWidth="1"/>
    <col min="14087" max="14087" width="10.109375" style="52" customWidth="1"/>
    <col min="14088" max="14089" width="8.6640625" style="52" customWidth="1"/>
    <col min="14090" max="14090" width="9.6640625" style="52" customWidth="1"/>
    <col min="14091" max="14336" width="8.88671875" style="52"/>
    <col min="14337" max="14337" width="10.6640625" style="52" customWidth="1"/>
    <col min="14338" max="14338" width="11.77734375" style="52" customWidth="1"/>
    <col min="14339" max="14339" width="8.6640625" style="52" customWidth="1"/>
    <col min="14340" max="14340" width="9.6640625" style="52" customWidth="1"/>
    <col min="14341" max="14341" width="8.6640625" style="52" customWidth="1"/>
    <col min="14342" max="14342" width="9.6640625" style="52" customWidth="1"/>
    <col min="14343" max="14343" width="10.109375" style="52" customWidth="1"/>
    <col min="14344" max="14345" width="8.6640625" style="52" customWidth="1"/>
    <col min="14346" max="14346" width="9.6640625" style="52" customWidth="1"/>
    <col min="14347" max="14592" width="8.88671875" style="52"/>
    <col min="14593" max="14593" width="10.6640625" style="52" customWidth="1"/>
    <col min="14594" max="14594" width="11.77734375" style="52" customWidth="1"/>
    <col min="14595" max="14595" width="8.6640625" style="52" customWidth="1"/>
    <col min="14596" max="14596" width="9.6640625" style="52" customWidth="1"/>
    <col min="14597" max="14597" width="8.6640625" style="52" customWidth="1"/>
    <col min="14598" max="14598" width="9.6640625" style="52" customWidth="1"/>
    <col min="14599" max="14599" width="10.109375" style="52" customWidth="1"/>
    <col min="14600" max="14601" width="8.6640625" style="52" customWidth="1"/>
    <col min="14602" max="14602" width="9.6640625" style="52" customWidth="1"/>
    <col min="14603" max="14848" width="8.88671875" style="52"/>
    <col min="14849" max="14849" width="10.6640625" style="52" customWidth="1"/>
    <col min="14850" max="14850" width="11.77734375" style="52" customWidth="1"/>
    <col min="14851" max="14851" width="8.6640625" style="52" customWidth="1"/>
    <col min="14852" max="14852" width="9.6640625" style="52" customWidth="1"/>
    <col min="14853" max="14853" width="8.6640625" style="52" customWidth="1"/>
    <col min="14854" max="14854" width="9.6640625" style="52" customWidth="1"/>
    <col min="14855" max="14855" width="10.109375" style="52" customWidth="1"/>
    <col min="14856" max="14857" width="8.6640625" style="52" customWidth="1"/>
    <col min="14858" max="14858" width="9.6640625" style="52" customWidth="1"/>
    <col min="14859" max="15104" width="8.88671875" style="52"/>
    <col min="15105" max="15105" width="10.6640625" style="52" customWidth="1"/>
    <col min="15106" max="15106" width="11.77734375" style="52" customWidth="1"/>
    <col min="15107" max="15107" width="8.6640625" style="52" customWidth="1"/>
    <col min="15108" max="15108" width="9.6640625" style="52" customWidth="1"/>
    <col min="15109" max="15109" width="8.6640625" style="52" customWidth="1"/>
    <col min="15110" max="15110" width="9.6640625" style="52" customWidth="1"/>
    <col min="15111" max="15111" width="10.109375" style="52" customWidth="1"/>
    <col min="15112" max="15113" width="8.6640625" style="52" customWidth="1"/>
    <col min="15114" max="15114" width="9.6640625" style="52" customWidth="1"/>
    <col min="15115" max="15360" width="8.88671875" style="52"/>
    <col min="15361" max="15361" width="10.6640625" style="52" customWidth="1"/>
    <col min="15362" max="15362" width="11.77734375" style="52" customWidth="1"/>
    <col min="15363" max="15363" width="8.6640625" style="52" customWidth="1"/>
    <col min="15364" max="15364" width="9.6640625" style="52" customWidth="1"/>
    <col min="15365" max="15365" width="8.6640625" style="52" customWidth="1"/>
    <col min="15366" max="15366" width="9.6640625" style="52" customWidth="1"/>
    <col min="15367" max="15367" width="10.109375" style="52" customWidth="1"/>
    <col min="15368" max="15369" width="8.6640625" style="52" customWidth="1"/>
    <col min="15370" max="15370" width="9.6640625" style="52" customWidth="1"/>
    <col min="15371" max="15616" width="8.88671875" style="52"/>
    <col min="15617" max="15617" width="10.6640625" style="52" customWidth="1"/>
    <col min="15618" max="15618" width="11.77734375" style="52" customWidth="1"/>
    <col min="15619" max="15619" width="8.6640625" style="52" customWidth="1"/>
    <col min="15620" max="15620" width="9.6640625" style="52" customWidth="1"/>
    <col min="15621" max="15621" width="8.6640625" style="52" customWidth="1"/>
    <col min="15622" max="15622" width="9.6640625" style="52" customWidth="1"/>
    <col min="15623" max="15623" width="10.109375" style="52" customWidth="1"/>
    <col min="15624" max="15625" width="8.6640625" style="52" customWidth="1"/>
    <col min="15626" max="15626" width="9.6640625" style="52" customWidth="1"/>
    <col min="15627" max="15872" width="8.88671875" style="52"/>
    <col min="15873" max="15873" width="10.6640625" style="52" customWidth="1"/>
    <col min="15874" max="15874" width="11.77734375" style="52" customWidth="1"/>
    <col min="15875" max="15875" width="8.6640625" style="52" customWidth="1"/>
    <col min="15876" max="15876" width="9.6640625" style="52" customWidth="1"/>
    <col min="15877" max="15877" width="8.6640625" style="52" customWidth="1"/>
    <col min="15878" max="15878" width="9.6640625" style="52" customWidth="1"/>
    <col min="15879" max="15879" width="10.109375" style="52" customWidth="1"/>
    <col min="15880" max="15881" width="8.6640625" style="52" customWidth="1"/>
    <col min="15882" max="15882" width="9.6640625" style="52" customWidth="1"/>
    <col min="15883" max="16128" width="8.88671875" style="52"/>
    <col min="16129" max="16129" width="10.6640625" style="52" customWidth="1"/>
    <col min="16130" max="16130" width="11.77734375" style="52" customWidth="1"/>
    <col min="16131" max="16131" width="8.6640625" style="52" customWidth="1"/>
    <col min="16132" max="16132" width="9.6640625" style="52" customWidth="1"/>
    <col min="16133" max="16133" width="8.6640625" style="52" customWidth="1"/>
    <col min="16134" max="16134" width="9.6640625" style="52" customWidth="1"/>
    <col min="16135" max="16135" width="10.109375" style="52" customWidth="1"/>
    <col min="16136" max="16137" width="8.6640625" style="52" customWidth="1"/>
    <col min="16138" max="16138" width="9.6640625" style="52" customWidth="1"/>
    <col min="16139" max="16384" width="8.88671875" style="52"/>
  </cols>
  <sheetData>
    <row r="1" spans="1:11" ht="16.8" thickBot="1">
      <c r="A1" s="1242" t="s">
        <v>124</v>
      </c>
      <c r="B1" s="1243"/>
      <c r="G1" s="53" t="s">
        <v>7</v>
      </c>
      <c r="H1" s="1244" t="s">
        <v>125</v>
      </c>
      <c r="I1" s="1245"/>
      <c r="J1" s="1246"/>
      <c r="K1" s="380" t="s">
        <v>9</v>
      </c>
    </row>
    <row r="2" spans="1:11" ht="16.8" thickBot="1">
      <c r="A2" s="1242" t="s">
        <v>126</v>
      </c>
      <c r="B2" s="1243"/>
      <c r="C2" s="54" t="s">
        <v>127</v>
      </c>
      <c r="D2" s="55"/>
      <c r="G2" s="53" t="s">
        <v>128</v>
      </c>
      <c r="H2" s="1242" t="s">
        <v>129</v>
      </c>
      <c r="I2" s="1247"/>
      <c r="J2" s="1243"/>
    </row>
    <row r="3" spans="1:11" s="56" customFormat="1" ht="24.6">
      <c r="A3" s="1248" t="s">
        <v>130</v>
      </c>
      <c r="B3" s="1248"/>
      <c r="C3" s="1248"/>
      <c r="D3" s="1248"/>
      <c r="E3" s="1248"/>
      <c r="F3" s="1248"/>
      <c r="G3" s="1248"/>
      <c r="H3" s="1248"/>
      <c r="I3" s="1248"/>
      <c r="J3" s="1248"/>
    </row>
    <row r="4" spans="1:11" s="56" customFormat="1" ht="15">
      <c r="A4" s="1249"/>
      <c r="B4" s="1249"/>
      <c r="C4" s="1249"/>
      <c r="D4" s="1249"/>
      <c r="E4" s="1249"/>
      <c r="F4" s="1249"/>
    </row>
    <row r="5" spans="1:11" s="56" customFormat="1" ht="18.75" customHeight="1" thickBot="1">
      <c r="A5" s="1224" t="s">
        <v>1218</v>
      </c>
      <c r="B5" s="1224"/>
      <c r="C5" s="1224"/>
      <c r="D5" s="1224"/>
      <c r="E5" s="1224"/>
      <c r="F5" s="1224"/>
      <c r="G5" s="1224"/>
      <c r="H5" s="1224"/>
      <c r="I5" s="1224"/>
      <c r="J5" s="1224"/>
    </row>
    <row r="6" spans="1:11" s="58" customFormat="1" ht="24" customHeight="1">
      <c r="A6" s="1225" t="s">
        <v>131</v>
      </c>
      <c r="B6" s="1226"/>
      <c r="C6" s="1231" t="s">
        <v>132</v>
      </c>
      <c r="D6" s="1231"/>
      <c r="E6" s="1234" t="s">
        <v>133</v>
      </c>
      <c r="F6" s="1234"/>
      <c r="G6" s="1234"/>
      <c r="H6" s="1234"/>
      <c r="I6" s="1234"/>
      <c r="J6" s="1235"/>
    </row>
    <row r="7" spans="1:11" ht="15" customHeight="1">
      <c r="A7" s="1227"/>
      <c r="B7" s="1228"/>
      <c r="C7" s="1232"/>
      <c r="D7" s="1232"/>
      <c r="E7" s="1236" t="s">
        <v>134</v>
      </c>
      <c r="F7" s="1237"/>
      <c r="G7" s="1236" t="s">
        <v>135</v>
      </c>
      <c r="H7" s="1237"/>
      <c r="I7" s="1236" t="s">
        <v>136</v>
      </c>
      <c r="J7" s="1239"/>
      <c r="K7" s="58"/>
    </row>
    <row r="8" spans="1:11" ht="18" customHeight="1">
      <c r="A8" s="1227"/>
      <c r="B8" s="1228"/>
      <c r="C8" s="1232"/>
      <c r="D8" s="1232"/>
      <c r="E8" s="1237"/>
      <c r="F8" s="1237"/>
      <c r="G8" s="1237"/>
      <c r="H8" s="1237"/>
      <c r="I8" s="1236"/>
      <c r="J8" s="1239"/>
      <c r="K8" s="58"/>
    </row>
    <row r="9" spans="1:11" ht="17.25" customHeight="1">
      <c r="A9" s="1227"/>
      <c r="B9" s="1228"/>
      <c r="C9" s="1232"/>
      <c r="D9" s="1232"/>
      <c r="E9" s="1237"/>
      <c r="F9" s="1237"/>
      <c r="G9" s="1237"/>
      <c r="H9" s="1237"/>
      <c r="I9" s="1236"/>
      <c r="J9" s="1239"/>
      <c r="K9" s="58"/>
    </row>
    <row r="10" spans="1:11" s="58" customFormat="1" ht="15" customHeight="1">
      <c r="A10" s="1229"/>
      <c r="B10" s="1230"/>
      <c r="C10" s="1233"/>
      <c r="D10" s="1233"/>
      <c r="E10" s="1238"/>
      <c r="F10" s="1238"/>
      <c r="G10" s="1238"/>
      <c r="H10" s="1238"/>
      <c r="I10" s="1240"/>
      <c r="J10" s="1241"/>
    </row>
    <row r="11" spans="1:11" s="58" customFormat="1" ht="23.1" customHeight="1">
      <c r="A11" s="1250" t="s">
        <v>137</v>
      </c>
      <c r="B11" s="1251"/>
      <c r="C11" s="1252">
        <f>SUM(E11:J11)</f>
        <v>118535</v>
      </c>
      <c r="D11" s="1252"/>
      <c r="E11" s="1252">
        <f>SUM(E12:F34)</f>
        <v>74880</v>
      </c>
      <c r="F11" s="1252"/>
      <c r="G11" s="1252">
        <f>SUM(G12:H34)</f>
        <v>0</v>
      </c>
      <c r="H11" s="1252"/>
      <c r="I11" s="1252">
        <f>SUM(I12:J34)</f>
        <v>43655</v>
      </c>
      <c r="J11" s="1252"/>
      <c r="K11" s="52"/>
    </row>
    <row r="12" spans="1:11" s="58" customFormat="1" ht="23.1" customHeight="1">
      <c r="A12" s="1253" t="s">
        <v>138</v>
      </c>
      <c r="B12" s="1254"/>
      <c r="C12" s="1255">
        <f>SUM(E12:J12)</f>
        <v>39710</v>
      </c>
      <c r="D12" s="1255"/>
      <c r="E12" s="1256">
        <v>30850</v>
      </c>
      <c r="F12" s="1256"/>
      <c r="G12" s="1256">
        <v>0</v>
      </c>
      <c r="H12" s="1256"/>
      <c r="I12" s="1256">
        <v>8860</v>
      </c>
      <c r="J12" s="1256"/>
    </row>
    <row r="13" spans="1:11" s="58" customFormat="1" ht="23.1" customHeight="1">
      <c r="A13" s="1253" t="s">
        <v>139</v>
      </c>
      <c r="B13" s="1254"/>
      <c r="C13" s="1255">
        <f t="shared" ref="C13:C34" si="0">SUM(E13:J13)</f>
        <v>24454</v>
      </c>
      <c r="D13" s="1255"/>
      <c r="E13" s="1256">
        <v>11160</v>
      </c>
      <c r="F13" s="1256"/>
      <c r="G13" s="1256">
        <v>0</v>
      </c>
      <c r="H13" s="1256"/>
      <c r="I13" s="1256">
        <v>13294</v>
      </c>
      <c r="J13" s="1256"/>
    </row>
    <row r="14" spans="1:11" s="58" customFormat="1" ht="23.1" customHeight="1">
      <c r="A14" s="1253" t="s">
        <v>140</v>
      </c>
      <c r="B14" s="1254"/>
      <c r="C14" s="1255">
        <f t="shared" si="0"/>
        <v>2712</v>
      </c>
      <c r="D14" s="1255"/>
      <c r="E14" s="1256">
        <v>0</v>
      </c>
      <c r="F14" s="1256"/>
      <c r="G14" s="1256">
        <v>0</v>
      </c>
      <c r="H14" s="1256"/>
      <c r="I14" s="1256">
        <v>2712</v>
      </c>
      <c r="J14" s="1256"/>
    </row>
    <row r="15" spans="1:11" s="58" customFormat="1" ht="23.1" customHeight="1">
      <c r="A15" s="1253" t="s">
        <v>141</v>
      </c>
      <c r="B15" s="1254"/>
      <c r="C15" s="1255">
        <f t="shared" si="0"/>
        <v>6050</v>
      </c>
      <c r="D15" s="1255"/>
      <c r="E15" s="1256">
        <v>200</v>
      </c>
      <c r="F15" s="1256"/>
      <c r="G15" s="1256">
        <v>0</v>
      </c>
      <c r="H15" s="1256"/>
      <c r="I15" s="1256">
        <v>5850</v>
      </c>
      <c r="J15" s="1256"/>
    </row>
    <row r="16" spans="1:11" s="58" customFormat="1" ht="23.1" customHeight="1">
      <c r="A16" s="1253" t="s">
        <v>142</v>
      </c>
      <c r="B16" s="1254"/>
      <c r="C16" s="1255">
        <f t="shared" si="0"/>
        <v>8167</v>
      </c>
      <c r="D16" s="1255"/>
      <c r="E16" s="1256">
        <v>580</v>
      </c>
      <c r="F16" s="1256"/>
      <c r="G16" s="1256">
        <v>0</v>
      </c>
      <c r="H16" s="1256"/>
      <c r="I16" s="1256">
        <v>7587</v>
      </c>
      <c r="J16" s="1256"/>
    </row>
    <row r="17" spans="1:11" ht="23.1" customHeight="1">
      <c r="A17" s="1253" t="s">
        <v>143</v>
      </c>
      <c r="B17" s="1254"/>
      <c r="C17" s="1255">
        <f t="shared" si="0"/>
        <v>0</v>
      </c>
      <c r="D17" s="1255"/>
      <c r="E17" s="1256">
        <v>0</v>
      </c>
      <c r="F17" s="1256"/>
      <c r="G17" s="1256">
        <v>0</v>
      </c>
      <c r="H17" s="1256"/>
      <c r="I17" s="1256">
        <v>0</v>
      </c>
      <c r="J17" s="1256"/>
      <c r="K17" s="58"/>
    </row>
    <row r="18" spans="1:11" ht="23.1" customHeight="1">
      <c r="A18" s="1253" t="s">
        <v>144</v>
      </c>
      <c r="B18" s="1254"/>
      <c r="C18" s="1255">
        <f t="shared" si="0"/>
        <v>5537</v>
      </c>
      <c r="D18" s="1255"/>
      <c r="E18" s="1256">
        <v>980</v>
      </c>
      <c r="F18" s="1256"/>
      <c r="G18" s="1256">
        <v>0</v>
      </c>
      <c r="H18" s="1256"/>
      <c r="I18" s="1256">
        <v>4557</v>
      </c>
      <c r="J18" s="1256"/>
      <c r="K18" s="58"/>
    </row>
    <row r="19" spans="1:11" ht="23.1" customHeight="1">
      <c r="A19" s="1253" t="s">
        <v>145</v>
      </c>
      <c r="B19" s="1254"/>
      <c r="C19" s="1255">
        <f t="shared" si="0"/>
        <v>0</v>
      </c>
      <c r="D19" s="1255"/>
      <c r="E19" s="1256">
        <v>0</v>
      </c>
      <c r="F19" s="1256"/>
      <c r="G19" s="1256">
        <v>0</v>
      </c>
      <c r="H19" s="1256"/>
      <c r="I19" s="1256">
        <v>0</v>
      </c>
      <c r="J19" s="1256"/>
    </row>
    <row r="20" spans="1:11" ht="23.1" customHeight="1">
      <c r="A20" s="1253" t="s">
        <v>146</v>
      </c>
      <c r="B20" s="1254"/>
      <c r="C20" s="1255">
        <f t="shared" si="0"/>
        <v>22255</v>
      </c>
      <c r="D20" s="1255"/>
      <c r="E20" s="1256">
        <v>21580</v>
      </c>
      <c r="F20" s="1256"/>
      <c r="G20" s="1256">
        <v>0</v>
      </c>
      <c r="H20" s="1256"/>
      <c r="I20" s="1256">
        <v>675</v>
      </c>
      <c r="J20" s="1256"/>
    </row>
    <row r="21" spans="1:11" ht="23.1" customHeight="1">
      <c r="A21" s="1253" t="s">
        <v>147</v>
      </c>
      <c r="B21" s="1254"/>
      <c r="C21" s="1255">
        <f t="shared" si="0"/>
        <v>0</v>
      </c>
      <c r="D21" s="1255"/>
      <c r="E21" s="1256">
        <v>0</v>
      </c>
      <c r="F21" s="1256"/>
      <c r="G21" s="1256">
        <v>0</v>
      </c>
      <c r="H21" s="1256"/>
      <c r="I21" s="1256">
        <v>0</v>
      </c>
      <c r="J21" s="1256"/>
    </row>
    <row r="22" spans="1:11" ht="23.1" customHeight="1">
      <c r="A22" s="1257" t="s">
        <v>148</v>
      </c>
      <c r="B22" s="1258"/>
      <c r="C22" s="1255">
        <f t="shared" si="0"/>
        <v>8500</v>
      </c>
      <c r="D22" s="1255"/>
      <c r="E22" s="1256">
        <v>8380</v>
      </c>
      <c r="F22" s="1256"/>
      <c r="G22" s="1256">
        <v>0</v>
      </c>
      <c r="H22" s="1256"/>
      <c r="I22" s="1256">
        <v>120</v>
      </c>
      <c r="J22" s="1256"/>
    </row>
    <row r="23" spans="1:11" ht="23.1" customHeight="1">
      <c r="A23" s="1257" t="s">
        <v>149</v>
      </c>
      <c r="B23" s="1258"/>
      <c r="C23" s="1255">
        <f t="shared" si="0"/>
        <v>0</v>
      </c>
      <c r="D23" s="1255"/>
      <c r="E23" s="1256">
        <v>0</v>
      </c>
      <c r="F23" s="1256"/>
      <c r="G23" s="1256">
        <v>0</v>
      </c>
      <c r="H23" s="1256"/>
      <c r="I23" s="1256">
        <v>0</v>
      </c>
      <c r="J23" s="1256"/>
    </row>
    <row r="24" spans="1:11" ht="23.1" customHeight="1">
      <c r="A24" s="1257" t="s">
        <v>150</v>
      </c>
      <c r="B24" s="1258"/>
      <c r="C24" s="1255">
        <f t="shared" si="0"/>
        <v>0</v>
      </c>
      <c r="D24" s="1255"/>
      <c r="E24" s="1256">
        <v>0</v>
      </c>
      <c r="F24" s="1256"/>
      <c r="G24" s="1256">
        <v>0</v>
      </c>
      <c r="H24" s="1256"/>
      <c r="I24" s="1256">
        <v>0</v>
      </c>
      <c r="J24" s="1256"/>
    </row>
    <row r="25" spans="1:11" ht="23.1" customHeight="1">
      <c r="A25" s="1257" t="s">
        <v>151</v>
      </c>
      <c r="B25" s="1258"/>
      <c r="C25" s="1255">
        <f t="shared" si="0"/>
        <v>120</v>
      </c>
      <c r="D25" s="1255"/>
      <c r="E25" s="1256">
        <v>120</v>
      </c>
      <c r="F25" s="1256"/>
      <c r="G25" s="1256">
        <v>0</v>
      </c>
      <c r="H25" s="1256"/>
      <c r="I25" s="1256">
        <v>0</v>
      </c>
      <c r="J25" s="1256"/>
    </row>
    <row r="26" spans="1:11" ht="23.1" customHeight="1">
      <c r="A26" s="1257" t="s">
        <v>152</v>
      </c>
      <c r="B26" s="1258"/>
      <c r="C26" s="1255">
        <f t="shared" si="0"/>
        <v>50</v>
      </c>
      <c r="D26" s="1255"/>
      <c r="E26" s="1256">
        <v>50</v>
      </c>
      <c r="F26" s="1256"/>
      <c r="G26" s="1256">
        <v>0</v>
      </c>
      <c r="H26" s="1256"/>
      <c r="I26" s="1256">
        <v>0</v>
      </c>
      <c r="J26" s="1256"/>
    </row>
    <row r="27" spans="1:11" ht="23.1" customHeight="1">
      <c r="A27" s="1257" t="s">
        <v>153</v>
      </c>
      <c r="B27" s="1258"/>
      <c r="C27" s="1255">
        <f t="shared" si="0"/>
        <v>900</v>
      </c>
      <c r="D27" s="1255"/>
      <c r="E27" s="1256">
        <v>900</v>
      </c>
      <c r="F27" s="1256"/>
      <c r="G27" s="1256">
        <v>0</v>
      </c>
      <c r="H27" s="1256"/>
      <c r="I27" s="1256">
        <v>0</v>
      </c>
      <c r="J27" s="1256"/>
    </row>
    <row r="28" spans="1:11" ht="23.1" customHeight="1">
      <c r="A28" s="1257" t="s">
        <v>154</v>
      </c>
      <c r="B28" s="1258"/>
      <c r="C28" s="1255">
        <f t="shared" si="0"/>
        <v>0</v>
      </c>
      <c r="D28" s="1255"/>
      <c r="E28" s="1256">
        <v>0</v>
      </c>
      <c r="F28" s="1256"/>
      <c r="G28" s="1256">
        <v>0</v>
      </c>
      <c r="H28" s="1256"/>
      <c r="I28" s="1256">
        <v>0</v>
      </c>
      <c r="J28" s="1256"/>
    </row>
    <row r="29" spans="1:11" ht="23.1" customHeight="1">
      <c r="A29" s="1257" t="s">
        <v>155</v>
      </c>
      <c r="B29" s="1258"/>
      <c r="C29" s="1255">
        <f t="shared" si="0"/>
        <v>0</v>
      </c>
      <c r="D29" s="1255"/>
      <c r="E29" s="1256">
        <v>0</v>
      </c>
      <c r="F29" s="1256"/>
      <c r="G29" s="1256">
        <v>0</v>
      </c>
      <c r="H29" s="1256"/>
      <c r="I29" s="1256">
        <v>0</v>
      </c>
      <c r="J29" s="1256"/>
    </row>
    <row r="30" spans="1:11" ht="23.4" customHeight="1">
      <c r="A30" s="1257" t="s">
        <v>156</v>
      </c>
      <c r="B30" s="1258"/>
      <c r="C30" s="1255">
        <f t="shared" si="0"/>
        <v>80</v>
      </c>
      <c r="D30" s="1255"/>
      <c r="E30" s="1256">
        <v>80</v>
      </c>
      <c r="F30" s="1256"/>
      <c r="G30" s="1256">
        <v>0</v>
      </c>
      <c r="H30" s="1256"/>
      <c r="I30" s="1256">
        <v>0</v>
      </c>
      <c r="J30" s="1256"/>
    </row>
    <row r="31" spans="1:11" ht="37.5" customHeight="1">
      <c r="A31" s="1257" t="s">
        <v>157</v>
      </c>
      <c r="B31" s="1258"/>
      <c r="C31" s="1255">
        <f t="shared" si="0"/>
        <v>0</v>
      </c>
      <c r="D31" s="1255"/>
      <c r="E31" s="1256">
        <v>0</v>
      </c>
      <c r="F31" s="1256"/>
      <c r="G31" s="1256">
        <v>0</v>
      </c>
      <c r="H31" s="1256"/>
      <c r="I31" s="1256">
        <v>0</v>
      </c>
      <c r="J31" s="1256"/>
    </row>
    <row r="32" spans="1:11" ht="23.1" customHeight="1">
      <c r="A32" s="1257" t="s">
        <v>158</v>
      </c>
      <c r="B32" s="1258"/>
      <c r="C32" s="1255">
        <f t="shared" si="0"/>
        <v>0</v>
      </c>
      <c r="D32" s="1255"/>
      <c r="E32" s="1256">
        <v>0</v>
      </c>
      <c r="F32" s="1256"/>
      <c r="G32" s="1256">
        <v>0</v>
      </c>
      <c r="H32" s="1256"/>
      <c r="I32" s="1256">
        <v>0</v>
      </c>
      <c r="J32" s="1256"/>
    </row>
    <row r="33" spans="1:10" ht="23.1" customHeight="1">
      <c r="A33" s="1257" t="s">
        <v>159</v>
      </c>
      <c r="B33" s="1258"/>
      <c r="C33" s="1255">
        <f t="shared" si="0"/>
        <v>0</v>
      </c>
      <c r="D33" s="1255"/>
      <c r="E33" s="1256">
        <v>0</v>
      </c>
      <c r="F33" s="1256"/>
      <c r="G33" s="1256">
        <v>0</v>
      </c>
      <c r="H33" s="1256"/>
      <c r="I33" s="1256">
        <v>0</v>
      </c>
      <c r="J33" s="1256"/>
    </row>
    <row r="34" spans="1:10" ht="23.1" customHeight="1">
      <c r="A34" s="1260" t="s">
        <v>160</v>
      </c>
      <c r="B34" s="1261"/>
      <c r="C34" s="1262">
        <f t="shared" si="0"/>
        <v>0</v>
      </c>
      <c r="D34" s="1263"/>
      <c r="E34" s="1264">
        <v>0</v>
      </c>
      <c r="F34" s="1264"/>
      <c r="G34" s="1264">
        <v>0</v>
      </c>
      <c r="H34" s="1264"/>
      <c r="I34" s="1264">
        <v>0</v>
      </c>
      <c r="J34" s="1264"/>
    </row>
    <row r="35" spans="1:10">
      <c r="A35" s="59" t="s">
        <v>117</v>
      </c>
      <c r="B35" s="60" t="s">
        <v>118</v>
      </c>
      <c r="C35" s="56"/>
      <c r="D35" s="56"/>
      <c r="E35" s="57" t="s">
        <v>161</v>
      </c>
      <c r="F35" s="57"/>
      <c r="G35" s="57" t="s">
        <v>120</v>
      </c>
      <c r="J35" s="57"/>
    </row>
    <row r="36" spans="1:10">
      <c r="A36" s="56"/>
      <c r="B36" s="56"/>
      <c r="E36" s="57" t="s">
        <v>162</v>
      </c>
      <c r="F36" s="57"/>
      <c r="H36" s="1259" t="s">
        <v>1219</v>
      </c>
      <c r="I36" s="1259"/>
      <c r="J36" s="1259"/>
    </row>
    <row r="37" spans="1:10">
      <c r="A37" s="56"/>
      <c r="B37" s="56"/>
      <c r="E37" s="57"/>
      <c r="F37" s="57"/>
      <c r="J37" s="57"/>
    </row>
    <row r="38" spans="1:10">
      <c r="A38" s="61" t="s">
        <v>163</v>
      </c>
      <c r="B38" s="62"/>
    </row>
    <row r="39" spans="1:10">
      <c r="A39" s="61" t="s">
        <v>164</v>
      </c>
      <c r="B39" s="62"/>
    </row>
    <row r="40" spans="1:10">
      <c r="A40" s="63" t="s">
        <v>165</v>
      </c>
      <c r="B40" s="62"/>
    </row>
    <row r="41" spans="1:10">
      <c r="A41" s="64"/>
    </row>
  </sheetData>
  <mergeCells count="134">
    <mergeCell ref="A5:J5"/>
    <mergeCell ref="A6:B10"/>
    <mergeCell ref="C6:D10"/>
    <mergeCell ref="E6:J6"/>
    <mergeCell ref="E7:F10"/>
    <mergeCell ref="G7:H10"/>
    <mergeCell ref="I7:J10"/>
    <mergeCell ref="A1:B1"/>
    <mergeCell ref="H1:J1"/>
    <mergeCell ref="A2:B2"/>
    <mergeCell ref="H2:J2"/>
    <mergeCell ref="A3:J3"/>
    <mergeCell ref="A4:F4"/>
    <mergeCell ref="A11:B11"/>
    <mergeCell ref="C11:D11"/>
    <mergeCell ref="E11:F11"/>
    <mergeCell ref="G11:H11"/>
    <mergeCell ref="I11:J11"/>
    <mergeCell ref="A12:B12"/>
    <mergeCell ref="C12:D12"/>
    <mergeCell ref="E12:F12"/>
    <mergeCell ref="G12:H12"/>
    <mergeCell ref="I12:J12"/>
    <mergeCell ref="A13:B13"/>
    <mergeCell ref="C13:D13"/>
    <mergeCell ref="E13:F13"/>
    <mergeCell ref="G13:H13"/>
    <mergeCell ref="I13:J13"/>
    <mergeCell ref="A14:B14"/>
    <mergeCell ref="C14:D14"/>
    <mergeCell ref="E14:F14"/>
    <mergeCell ref="G14:H14"/>
    <mergeCell ref="I14:J14"/>
    <mergeCell ref="A15:B15"/>
    <mergeCell ref="C15:D15"/>
    <mergeCell ref="E15:F15"/>
    <mergeCell ref="G15:H15"/>
    <mergeCell ref="I15:J15"/>
    <mergeCell ref="A16:B16"/>
    <mergeCell ref="C16:D16"/>
    <mergeCell ref="E16:F16"/>
    <mergeCell ref="G16:H16"/>
    <mergeCell ref="I16:J16"/>
    <mergeCell ref="A17:B17"/>
    <mergeCell ref="C17:D17"/>
    <mergeCell ref="E17:F17"/>
    <mergeCell ref="G17:H17"/>
    <mergeCell ref="I17:J17"/>
    <mergeCell ref="A18:B18"/>
    <mergeCell ref="C18:D18"/>
    <mergeCell ref="E18:F18"/>
    <mergeCell ref="G18:H18"/>
    <mergeCell ref="I18:J18"/>
    <mergeCell ref="A19:B19"/>
    <mergeCell ref="C19:D19"/>
    <mergeCell ref="E19:F19"/>
    <mergeCell ref="G19:H19"/>
    <mergeCell ref="I19:J19"/>
    <mergeCell ref="A20:B20"/>
    <mergeCell ref="C20:D20"/>
    <mergeCell ref="E20:F20"/>
    <mergeCell ref="G20:H20"/>
    <mergeCell ref="I20:J20"/>
    <mergeCell ref="A21:B21"/>
    <mergeCell ref="C21:D21"/>
    <mergeCell ref="E21:F21"/>
    <mergeCell ref="G21:H21"/>
    <mergeCell ref="I21:J21"/>
    <mergeCell ref="A22:B22"/>
    <mergeCell ref="C22:D22"/>
    <mergeCell ref="E22:F22"/>
    <mergeCell ref="G22:H22"/>
    <mergeCell ref="I22:J22"/>
    <mergeCell ref="A23:B23"/>
    <mergeCell ref="C23:D23"/>
    <mergeCell ref="E23:F23"/>
    <mergeCell ref="G23:H23"/>
    <mergeCell ref="I23:J23"/>
    <mergeCell ref="A24:B24"/>
    <mergeCell ref="C24:D24"/>
    <mergeCell ref="E24:F24"/>
    <mergeCell ref="G24:H24"/>
    <mergeCell ref="I24:J24"/>
    <mergeCell ref="A25:B25"/>
    <mergeCell ref="C25:D25"/>
    <mergeCell ref="E25:F25"/>
    <mergeCell ref="G25:H25"/>
    <mergeCell ref="I25:J25"/>
    <mergeCell ref="A26:B26"/>
    <mergeCell ref="C26:D26"/>
    <mergeCell ref="E26:F26"/>
    <mergeCell ref="G26:H26"/>
    <mergeCell ref="I26:J26"/>
    <mergeCell ref="A27:B27"/>
    <mergeCell ref="C27:D27"/>
    <mergeCell ref="E27:F27"/>
    <mergeCell ref="G27:H27"/>
    <mergeCell ref="I27:J27"/>
    <mergeCell ref="A28:B28"/>
    <mergeCell ref="C28:D28"/>
    <mergeCell ref="E28:F28"/>
    <mergeCell ref="G28:H28"/>
    <mergeCell ref="I28:J28"/>
    <mergeCell ref="A29:B29"/>
    <mergeCell ref="C29:D29"/>
    <mergeCell ref="E29:F29"/>
    <mergeCell ref="G29:H29"/>
    <mergeCell ref="I29:J29"/>
    <mergeCell ref="A30:B30"/>
    <mergeCell ref="C30:D30"/>
    <mergeCell ref="E30:F30"/>
    <mergeCell ref="G30:H30"/>
    <mergeCell ref="I30:J30"/>
    <mergeCell ref="A31:B31"/>
    <mergeCell ref="C31:D31"/>
    <mergeCell ref="E31:F31"/>
    <mergeCell ref="G31:H31"/>
    <mergeCell ref="I31:J31"/>
    <mergeCell ref="A32:B32"/>
    <mergeCell ref="C32:D32"/>
    <mergeCell ref="E32:F32"/>
    <mergeCell ref="G32:H32"/>
    <mergeCell ref="I32:J32"/>
    <mergeCell ref="H36:J36"/>
    <mergeCell ref="A33:B33"/>
    <mergeCell ref="C33:D33"/>
    <mergeCell ref="E33:F33"/>
    <mergeCell ref="G33:H33"/>
    <mergeCell ref="I33:J33"/>
    <mergeCell ref="A34:B34"/>
    <mergeCell ref="C34:D34"/>
    <mergeCell ref="E34:F34"/>
    <mergeCell ref="G34:H34"/>
    <mergeCell ref="I34:J34"/>
  </mergeCells>
  <phoneticPr fontId="8" type="noConversion"/>
  <hyperlinks>
    <hyperlink ref="K1" location="預告統計資料發布時間表!D15" display="回發布時間表" xr:uid="{579E7B98-C8A2-4785-9B9C-E87D949AB6F2}"/>
  </hyperlinks>
  <printOptions verticalCentered="1"/>
  <pageMargins left="0.19685039370078741" right="0.24" top="0.47244094488188981" bottom="0.28999999999999998" header="0.31496062992125984" footer="0.17"/>
  <pageSetup paperSize="9" scale="94"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E34E29-F12E-4D77-9D8E-4E0FF817F1C3}">
  <dimension ref="A1:K41"/>
  <sheetViews>
    <sheetView zoomScaleNormal="100" workbookViewId="0">
      <selection sqref="A1:B1"/>
    </sheetView>
  </sheetViews>
  <sheetFormatPr defaultRowHeight="16.2"/>
  <cols>
    <col min="1" max="1" width="10.6640625" style="52" customWidth="1"/>
    <col min="2" max="2" width="11.77734375" style="52" customWidth="1"/>
    <col min="3" max="3" width="8.6640625" style="52" customWidth="1"/>
    <col min="4" max="4" width="9.6640625" style="52" customWidth="1"/>
    <col min="5" max="5" width="8.6640625" style="52" customWidth="1"/>
    <col min="6" max="6" width="9.6640625" style="52" customWidth="1"/>
    <col min="7" max="7" width="10.109375" style="52" customWidth="1"/>
    <col min="8" max="9" width="8.6640625" style="52" customWidth="1"/>
    <col min="10" max="10" width="9.6640625" style="52" customWidth="1"/>
    <col min="11" max="256" width="8.88671875" style="52"/>
    <col min="257" max="257" width="10.6640625" style="52" customWidth="1"/>
    <col min="258" max="258" width="11.77734375" style="52" customWidth="1"/>
    <col min="259" max="259" width="8.6640625" style="52" customWidth="1"/>
    <col min="260" max="260" width="9.6640625" style="52" customWidth="1"/>
    <col min="261" max="261" width="8.6640625" style="52" customWidth="1"/>
    <col min="262" max="262" width="9.6640625" style="52" customWidth="1"/>
    <col min="263" max="263" width="10.109375" style="52" customWidth="1"/>
    <col min="264" max="265" width="8.6640625" style="52" customWidth="1"/>
    <col min="266" max="266" width="9.6640625" style="52" customWidth="1"/>
    <col min="267" max="512" width="8.88671875" style="52"/>
    <col min="513" max="513" width="10.6640625" style="52" customWidth="1"/>
    <col min="514" max="514" width="11.77734375" style="52" customWidth="1"/>
    <col min="515" max="515" width="8.6640625" style="52" customWidth="1"/>
    <col min="516" max="516" width="9.6640625" style="52" customWidth="1"/>
    <col min="517" max="517" width="8.6640625" style="52" customWidth="1"/>
    <col min="518" max="518" width="9.6640625" style="52" customWidth="1"/>
    <col min="519" max="519" width="10.109375" style="52" customWidth="1"/>
    <col min="520" max="521" width="8.6640625" style="52" customWidth="1"/>
    <col min="522" max="522" width="9.6640625" style="52" customWidth="1"/>
    <col min="523" max="768" width="8.88671875" style="52"/>
    <col min="769" max="769" width="10.6640625" style="52" customWidth="1"/>
    <col min="770" max="770" width="11.77734375" style="52" customWidth="1"/>
    <col min="771" max="771" width="8.6640625" style="52" customWidth="1"/>
    <col min="772" max="772" width="9.6640625" style="52" customWidth="1"/>
    <col min="773" max="773" width="8.6640625" style="52" customWidth="1"/>
    <col min="774" max="774" width="9.6640625" style="52" customWidth="1"/>
    <col min="775" max="775" width="10.109375" style="52" customWidth="1"/>
    <col min="776" max="777" width="8.6640625" style="52" customWidth="1"/>
    <col min="778" max="778" width="9.6640625" style="52" customWidth="1"/>
    <col min="779" max="1024" width="8.88671875" style="52"/>
    <col min="1025" max="1025" width="10.6640625" style="52" customWidth="1"/>
    <col min="1026" max="1026" width="11.77734375" style="52" customWidth="1"/>
    <col min="1027" max="1027" width="8.6640625" style="52" customWidth="1"/>
    <col min="1028" max="1028" width="9.6640625" style="52" customWidth="1"/>
    <col min="1029" max="1029" width="8.6640625" style="52" customWidth="1"/>
    <col min="1030" max="1030" width="9.6640625" style="52" customWidth="1"/>
    <col min="1031" max="1031" width="10.109375" style="52" customWidth="1"/>
    <col min="1032" max="1033" width="8.6640625" style="52" customWidth="1"/>
    <col min="1034" max="1034" width="9.6640625" style="52" customWidth="1"/>
    <col min="1035" max="1280" width="8.88671875" style="52"/>
    <col min="1281" max="1281" width="10.6640625" style="52" customWidth="1"/>
    <col min="1282" max="1282" width="11.77734375" style="52" customWidth="1"/>
    <col min="1283" max="1283" width="8.6640625" style="52" customWidth="1"/>
    <col min="1284" max="1284" width="9.6640625" style="52" customWidth="1"/>
    <col min="1285" max="1285" width="8.6640625" style="52" customWidth="1"/>
    <col min="1286" max="1286" width="9.6640625" style="52" customWidth="1"/>
    <col min="1287" max="1287" width="10.109375" style="52" customWidth="1"/>
    <col min="1288" max="1289" width="8.6640625" style="52" customWidth="1"/>
    <col min="1290" max="1290" width="9.6640625" style="52" customWidth="1"/>
    <col min="1291" max="1536" width="8.88671875" style="52"/>
    <col min="1537" max="1537" width="10.6640625" style="52" customWidth="1"/>
    <col min="1538" max="1538" width="11.77734375" style="52" customWidth="1"/>
    <col min="1539" max="1539" width="8.6640625" style="52" customWidth="1"/>
    <col min="1540" max="1540" width="9.6640625" style="52" customWidth="1"/>
    <col min="1541" max="1541" width="8.6640625" style="52" customWidth="1"/>
    <col min="1542" max="1542" width="9.6640625" style="52" customWidth="1"/>
    <col min="1543" max="1543" width="10.109375" style="52" customWidth="1"/>
    <col min="1544" max="1545" width="8.6640625" style="52" customWidth="1"/>
    <col min="1546" max="1546" width="9.6640625" style="52" customWidth="1"/>
    <col min="1547" max="1792" width="8.88671875" style="52"/>
    <col min="1793" max="1793" width="10.6640625" style="52" customWidth="1"/>
    <col min="1794" max="1794" width="11.77734375" style="52" customWidth="1"/>
    <col min="1795" max="1795" width="8.6640625" style="52" customWidth="1"/>
    <col min="1796" max="1796" width="9.6640625" style="52" customWidth="1"/>
    <col min="1797" max="1797" width="8.6640625" style="52" customWidth="1"/>
    <col min="1798" max="1798" width="9.6640625" style="52" customWidth="1"/>
    <col min="1799" max="1799" width="10.109375" style="52" customWidth="1"/>
    <col min="1800" max="1801" width="8.6640625" style="52" customWidth="1"/>
    <col min="1802" max="1802" width="9.6640625" style="52" customWidth="1"/>
    <col min="1803" max="2048" width="8.88671875" style="52"/>
    <col min="2049" max="2049" width="10.6640625" style="52" customWidth="1"/>
    <col min="2050" max="2050" width="11.77734375" style="52" customWidth="1"/>
    <col min="2051" max="2051" width="8.6640625" style="52" customWidth="1"/>
    <col min="2052" max="2052" width="9.6640625" style="52" customWidth="1"/>
    <col min="2053" max="2053" width="8.6640625" style="52" customWidth="1"/>
    <col min="2054" max="2054" width="9.6640625" style="52" customWidth="1"/>
    <col min="2055" max="2055" width="10.109375" style="52" customWidth="1"/>
    <col min="2056" max="2057" width="8.6640625" style="52" customWidth="1"/>
    <col min="2058" max="2058" width="9.6640625" style="52" customWidth="1"/>
    <col min="2059" max="2304" width="8.88671875" style="52"/>
    <col min="2305" max="2305" width="10.6640625" style="52" customWidth="1"/>
    <col min="2306" max="2306" width="11.77734375" style="52" customWidth="1"/>
    <col min="2307" max="2307" width="8.6640625" style="52" customWidth="1"/>
    <col min="2308" max="2308" width="9.6640625" style="52" customWidth="1"/>
    <col min="2309" max="2309" width="8.6640625" style="52" customWidth="1"/>
    <col min="2310" max="2310" width="9.6640625" style="52" customWidth="1"/>
    <col min="2311" max="2311" width="10.109375" style="52" customWidth="1"/>
    <col min="2312" max="2313" width="8.6640625" style="52" customWidth="1"/>
    <col min="2314" max="2314" width="9.6640625" style="52" customWidth="1"/>
    <col min="2315" max="2560" width="8.88671875" style="52"/>
    <col min="2561" max="2561" width="10.6640625" style="52" customWidth="1"/>
    <col min="2562" max="2562" width="11.77734375" style="52" customWidth="1"/>
    <col min="2563" max="2563" width="8.6640625" style="52" customWidth="1"/>
    <col min="2564" max="2564" width="9.6640625" style="52" customWidth="1"/>
    <col min="2565" max="2565" width="8.6640625" style="52" customWidth="1"/>
    <col min="2566" max="2566" width="9.6640625" style="52" customWidth="1"/>
    <col min="2567" max="2567" width="10.109375" style="52" customWidth="1"/>
    <col min="2568" max="2569" width="8.6640625" style="52" customWidth="1"/>
    <col min="2570" max="2570" width="9.6640625" style="52" customWidth="1"/>
    <col min="2571" max="2816" width="8.88671875" style="52"/>
    <col min="2817" max="2817" width="10.6640625" style="52" customWidth="1"/>
    <col min="2818" max="2818" width="11.77734375" style="52" customWidth="1"/>
    <col min="2819" max="2819" width="8.6640625" style="52" customWidth="1"/>
    <col min="2820" max="2820" width="9.6640625" style="52" customWidth="1"/>
    <col min="2821" max="2821" width="8.6640625" style="52" customWidth="1"/>
    <col min="2822" max="2822" width="9.6640625" style="52" customWidth="1"/>
    <col min="2823" max="2823" width="10.109375" style="52" customWidth="1"/>
    <col min="2824" max="2825" width="8.6640625" style="52" customWidth="1"/>
    <col min="2826" max="2826" width="9.6640625" style="52" customWidth="1"/>
    <col min="2827" max="3072" width="8.88671875" style="52"/>
    <col min="3073" max="3073" width="10.6640625" style="52" customWidth="1"/>
    <col min="3074" max="3074" width="11.77734375" style="52" customWidth="1"/>
    <col min="3075" max="3075" width="8.6640625" style="52" customWidth="1"/>
    <col min="3076" max="3076" width="9.6640625" style="52" customWidth="1"/>
    <col min="3077" max="3077" width="8.6640625" style="52" customWidth="1"/>
    <col min="3078" max="3078" width="9.6640625" style="52" customWidth="1"/>
    <col min="3079" max="3079" width="10.109375" style="52" customWidth="1"/>
    <col min="3080" max="3081" width="8.6640625" style="52" customWidth="1"/>
    <col min="3082" max="3082" width="9.6640625" style="52" customWidth="1"/>
    <col min="3083" max="3328" width="8.88671875" style="52"/>
    <col min="3329" max="3329" width="10.6640625" style="52" customWidth="1"/>
    <col min="3330" max="3330" width="11.77734375" style="52" customWidth="1"/>
    <col min="3331" max="3331" width="8.6640625" style="52" customWidth="1"/>
    <col min="3332" max="3332" width="9.6640625" style="52" customWidth="1"/>
    <col min="3333" max="3333" width="8.6640625" style="52" customWidth="1"/>
    <col min="3334" max="3334" width="9.6640625" style="52" customWidth="1"/>
    <col min="3335" max="3335" width="10.109375" style="52" customWidth="1"/>
    <col min="3336" max="3337" width="8.6640625" style="52" customWidth="1"/>
    <col min="3338" max="3338" width="9.6640625" style="52" customWidth="1"/>
    <col min="3339" max="3584" width="8.88671875" style="52"/>
    <col min="3585" max="3585" width="10.6640625" style="52" customWidth="1"/>
    <col min="3586" max="3586" width="11.77734375" style="52" customWidth="1"/>
    <col min="3587" max="3587" width="8.6640625" style="52" customWidth="1"/>
    <col min="3588" max="3588" width="9.6640625" style="52" customWidth="1"/>
    <col min="3589" max="3589" width="8.6640625" style="52" customWidth="1"/>
    <col min="3590" max="3590" width="9.6640625" style="52" customWidth="1"/>
    <col min="3591" max="3591" width="10.109375" style="52" customWidth="1"/>
    <col min="3592" max="3593" width="8.6640625" style="52" customWidth="1"/>
    <col min="3594" max="3594" width="9.6640625" style="52" customWidth="1"/>
    <col min="3595" max="3840" width="8.88671875" style="52"/>
    <col min="3841" max="3841" width="10.6640625" style="52" customWidth="1"/>
    <col min="3842" max="3842" width="11.77734375" style="52" customWidth="1"/>
    <col min="3843" max="3843" width="8.6640625" style="52" customWidth="1"/>
    <col min="3844" max="3844" width="9.6640625" style="52" customWidth="1"/>
    <col min="3845" max="3845" width="8.6640625" style="52" customWidth="1"/>
    <col min="3846" max="3846" width="9.6640625" style="52" customWidth="1"/>
    <col min="3847" max="3847" width="10.109375" style="52" customWidth="1"/>
    <col min="3848" max="3849" width="8.6640625" style="52" customWidth="1"/>
    <col min="3850" max="3850" width="9.6640625" style="52" customWidth="1"/>
    <col min="3851" max="4096" width="8.88671875" style="52"/>
    <col min="4097" max="4097" width="10.6640625" style="52" customWidth="1"/>
    <col min="4098" max="4098" width="11.77734375" style="52" customWidth="1"/>
    <col min="4099" max="4099" width="8.6640625" style="52" customWidth="1"/>
    <col min="4100" max="4100" width="9.6640625" style="52" customWidth="1"/>
    <col min="4101" max="4101" width="8.6640625" style="52" customWidth="1"/>
    <col min="4102" max="4102" width="9.6640625" style="52" customWidth="1"/>
    <col min="4103" max="4103" width="10.109375" style="52" customWidth="1"/>
    <col min="4104" max="4105" width="8.6640625" style="52" customWidth="1"/>
    <col min="4106" max="4106" width="9.6640625" style="52" customWidth="1"/>
    <col min="4107" max="4352" width="8.88671875" style="52"/>
    <col min="4353" max="4353" width="10.6640625" style="52" customWidth="1"/>
    <col min="4354" max="4354" width="11.77734375" style="52" customWidth="1"/>
    <col min="4355" max="4355" width="8.6640625" style="52" customWidth="1"/>
    <col min="4356" max="4356" width="9.6640625" style="52" customWidth="1"/>
    <col min="4357" max="4357" width="8.6640625" style="52" customWidth="1"/>
    <col min="4358" max="4358" width="9.6640625" style="52" customWidth="1"/>
    <col min="4359" max="4359" width="10.109375" style="52" customWidth="1"/>
    <col min="4360" max="4361" width="8.6640625" style="52" customWidth="1"/>
    <col min="4362" max="4362" width="9.6640625" style="52" customWidth="1"/>
    <col min="4363" max="4608" width="8.88671875" style="52"/>
    <col min="4609" max="4609" width="10.6640625" style="52" customWidth="1"/>
    <col min="4610" max="4610" width="11.77734375" style="52" customWidth="1"/>
    <col min="4611" max="4611" width="8.6640625" style="52" customWidth="1"/>
    <col min="4612" max="4612" width="9.6640625" style="52" customWidth="1"/>
    <col min="4613" max="4613" width="8.6640625" style="52" customWidth="1"/>
    <col min="4614" max="4614" width="9.6640625" style="52" customWidth="1"/>
    <col min="4615" max="4615" width="10.109375" style="52" customWidth="1"/>
    <col min="4616" max="4617" width="8.6640625" style="52" customWidth="1"/>
    <col min="4618" max="4618" width="9.6640625" style="52" customWidth="1"/>
    <col min="4619" max="4864" width="8.88671875" style="52"/>
    <col min="4865" max="4865" width="10.6640625" style="52" customWidth="1"/>
    <col min="4866" max="4866" width="11.77734375" style="52" customWidth="1"/>
    <col min="4867" max="4867" width="8.6640625" style="52" customWidth="1"/>
    <col min="4868" max="4868" width="9.6640625" style="52" customWidth="1"/>
    <col min="4869" max="4869" width="8.6640625" style="52" customWidth="1"/>
    <col min="4870" max="4870" width="9.6640625" style="52" customWidth="1"/>
    <col min="4871" max="4871" width="10.109375" style="52" customWidth="1"/>
    <col min="4872" max="4873" width="8.6640625" style="52" customWidth="1"/>
    <col min="4874" max="4874" width="9.6640625" style="52" customWidth="1"/>
    <col min="4875" max="5120" width="8.88671875" style="52"/>
    <col min="5121" max="5121" width="10.6640625" style="52" customWidth="1"/>
    <col min="5122" max="5122" width="11.77734375" style="52" customWidth="1"/>
    <col min="5123" max="5123" width="8.6640625" style="52" customWidth="1"/>
    <col min="5124" max="5124" width="9.6640625" style="52" customWidth="1"/>
    <col min="5125" max="5125" width="8.6640625" style="52" customWidth="1"/>
    <col min="5126" max="5126" width="9.6640625" style="52" customWidth="1"/>
    <col min="5127" max="5127" width="10.109375" style="52" customWidth="1"/>
    <col min="5128" max="5129" width="8.6640625" style="52" customWidth="1"/>
    <col min="5130" max="5130" width="9.6640625" style="52" customWidth="1"/>
    <col min="5131" max="5376" width="8.88671875" style="52"/>
    <col min="5377" max="5377" width="10.6640625" style="52" customWidth="1"/>
    <col min="5378" max="5378" width="11.77734375" style="52" customWidth="1"/>
    <col min="5379" max="5379" width="8.6640625" style="52" customWidth="1"/>
    <col min="5380" max="5380" width="9.6640625" style="52" customWidth="1"/>
    <col min="5381" max="5381" width="8.6640625" style="52" customWidth="1"/>
    <col min="5382" max="5382" width="9.6640625" style="52" customWidth="1"/>
    <col min="5383" max="5383" width="10.109375" style="52" customWidth="1"/>
    <col min="5384" max="5385" width="8.6640625" style="52" customWidth="1"/>
    <col min="5386" max="5386" width="9.6640625" style="52" customWidth="1"/>
    <col min="5387" max="5632" width="8.88671875" style="52"/>
    <col min="5633" max="5633" width="10.6640625" style="52" customWidth="1"/>
    <col min="5634" max="5634" width="11.77734375" style="52" customWidth="1"/>
    <col min="5635" max="5635" width="8.6640625" style="52" customWidth="1"/>
    <col min="5636" max="5636" width="9.6640625" style="52" customWidth="1"/>
    <col min="5637" max="5637" width="8.6640625" style="52" customWidth="1"/>
    <col min="5638" max="5638" width="9.6640625" style="52" customWidth="1"/>
    <col min="5639" max="5639" width="10.109375" style="52" customWidth="1"/>
    <col min="5640" max="5641" width="8.6640625" style="52" customWidth="1"/>
    <col min="5642" max="5642" width="9.6640625" style="52" customWidth="1"/>
    <col min="5643" max="5888" width="8.88671875" style="52"/>
    <col min="5889" max="5889" width="10.6640625" style="52" customWidth="1"/>
    <col min="5890" max="5890" width="11.77734375" style="52" customWidth="1"/>
    <col min="5891" max="5891" width="8.6640625" style="52" customWidth="1"/>
    <col min="5892" max="5892" width="9.6640625" style="52" customWidth="1"/>
    <col min="5893" max="5893" width="8.6640625" style="52" customWidth="1"/>
    <col min="5894" max="5894" width="9.6640625" style="52" customWidth="1"/>
    <col min="5895" max="5895" width="10.109375" style="52" customWidth="1"/>
    <col min="5896" max="5897" width="8.6640625" style="52" customWidth="1"/>
    <col min="5898" max="5898" width="9.6640625" style="52" customWidth="1"/>
    <col min="5899" max="6144" width="8.88671875" style="52"/>
    <col min="6145" max="6145" width="10.6640625" style="52" customWidth="1"/>
    <col min="6146" max="6146" width="11.77734375" style="52" customWidth="1"/>
    <col min="6147" max="6147" width="8.6640625" style="52" customWidth="1"/>
    <col min="6148" max="6148" width="9.6640625" style="52" customWidth="1"/>
    <col min="6149" max="6149" width="8.6640625" style="52" customWidth="1"/>
    <col min="6150" max="6150" width="9.6640625" style="52" customWidth="1"/>
    <col min="6151" max="6151" width="10.109375" style="52" customWidth="1"/>
    <col min="6152" max="6153" width="8.6640625" style="52" customWidth="1"/>
    <col min="6154" max="6154" width="9.6640625" style="52" customWidth="1"/>
    <col min="6155" max="6400" width="8.88671875" style="52"/>
    <col min="6401" max="6401" width="10.6640625" style="52" customWidth="1"/>
    <col min="6402" max="6402" width="11.77734375" style="52" customWidth="1"/>
    <col min="6403" max="6403" width="8.6640625" style="52" customWidth="1"/>
    <col min="6404" max="6404" width="9.6640625" style="52" customWidth="1"/>
    <col min="6405" max="6405" width="8.6640625" style="52" customWidth="1"/>
    <col min="6406" max="6406" width="9.6640625" style="52" customWidth="1"/>
    <col min="6407" max="6407" width="10.109375" style="52" customWidth="1"/>
    <col min="6408" max="6409" width="8.6640625" style="52" customWidth="1"/>
    <col min="6410" max="6410" width="9.6640625" style="52" customWidth="1"/>
    <col min="6411" max="6656" width="8.88671875" style="52"/>
    <col min="6657" max="6657" width="10.6640625" style="52" customWidth="1"/>
    <col min="6658" max="6658" width="11.77734375" style="52" customWidth="1"/>
    <col min="6659" max="6659" width="8.6640625" style="52" customWidth="1"/>
    <col min="6660" max="6660" width="9.6640625" style="52" customWidth="1"/>
    <col min="6661" max="6661" width="8.6640625" style="52" customWidth="1"/>
    <col min="6662" max="6662" width="9.6640625" style="52" customWidth="1"/>
    <col min="6663" max="6663" width="10.109375" style="52" customWidth="1"/>
    <col min="6664" max="6665" width="8.6640625" style="52" customWidth="1"/>
    <col min="6666" max="6666" width="9.6640625" style="52" customWidth="1"/>
    <col min="6667" max="6912" width="8.88671875" style="52"/>
    <col min="6913" max="6913" width="10.6640625" style="52" customWidth="1"/>
    <col min="6914" max="6914" width="11.77734375" style="52" customWidth="1"/>
    <col min="6915" max="6915" width="8.6640625" style="52" customWidth="1"/>
    <col min="6916" max="6916" width="9.6640625" style="52" customWidth="1"/>
    <col min="6917" max="6917" width="8.6640625" style="52" customWidth="1"/>
    <col min="6918" max="6918" width="9.6640625" style="52" customWidth="1"/>
    <col min="6919" max="6919" width="10.109375" style="52" customWidth="1"/>
    <col min="6920" max="6921" width="8.6640625" style="52" customWidth="1"/>
    <col min="6922" max="6922" width="9.6640625" style="52" customWidth="1"/>
    <col min="6923" max="7168" width="8.88671875" style="52"/>
    <col min="7169" max="7169" width="10.6640625" style="52" customWidth="1"/>
    <col min="7170" max="7170" width="11.77734375" style="52" customWidth="1"/>
    <col min="7171" max="7171" width="8.6640625" style="52" customWidth="1"/>
    <col min="7172" max="7172" width="9.6640625" style="52" customWidth="1"/>
    <col min="7173" max="7173" width="8.6640625" style="52" customWidth="1"/>
    <col min="7174" max="7174" width="9.6640625" style="52" customWidth="1"/>
    <col min="7175" max="7175" width="10.109375" style="52" customWidth="1"/>
    <col min="7176" max="7177" width="8.6640625" style="52" customWidth="1"/>
    <col min="7178" max="7178" width="9.6640625" style="52" customWidth="1"/>
    <col min="7179" max="7424" width="8.88671875" style="52"/>
    <col min="7425" max="7425" width="10.6640625" style="52" customWidth="1"/>
    <col min="7426" max="7426" width="11.77734375" style="52" customWidth="1"/>
    <col min="7427" max="7427" width="8.6640625" style="52" customWidth="1"/>
    <col min="7428" max="7428" width="9.6640625" style="52" customWidth="1"/>
    <col min="7429" max="7429" width="8.6640625" style="52" customWidth="1"/>
    <col min="7430" max="7430" width="9.6640625" style="52" customWidth="1"/>
    <col min="7431" max="7431" width="10.109375" style="52" customWidth="1"/>
    <col min="7432" max="7433" width="8.6640625" style="52" customWidth="1"/>
    <col min="7434" max="7434" width="9.6640625" style="52" customWidth="1"/>
    <col min="7435" max="7680" width="8.88671875" style="52"/>
    <col min="7681" max="7681" width="10.6640625" style="52" customWidth="1"/>
    <col min="7682" max="7682" width="11.77734375" style="52" customWidth="1"/>
    <col min="7683" max="7683" width="8.6640625" style="52" customWidth="1"/>
    <col min="7684" max="7684" width="9.6640625" style="52" customWidth="1"/>
    <col min="7685" max="7685" width="8.6640625" style="52" customWidth="1"/>
    <col min="7686" max="7686" width="9.6640625" style="52" customWidth="1"/>
    <col min="7687" max="7687" width="10.109375" style="52" customWidth="1"/>
    <col min="7688" max="7689" width="8.6640625" style="52" customWidth="1"/>
    <col min="7690" max="7690" width="9.6640625" style="52" customWidth="1"/>
    <col min="7691" max="7936" width="8.88671875" style="52"/>
    <col min="7937" max="7937" width="10.6640625" style="52" customWidth="1"/>
    <col min="7938" max="7938" width="11.77734375" style="52" customWidth="1"/>
    <col min="7939" max="7939" width="8.6640625" style="52" customWidth="1"/>
    <col min="7940" max="7940" width="9.6640625" style="52" customWidth="1"/>
    <col min="7941" max="7941" width="8.6640625" style="52" customWidth="1"/>
    <col min="7942" max="7942" width="9.6640625" style="52" customWidth="1"/>
    <col min="7943" max="7943" width="10.109375" style="52" customWidth="1"/>
    <col min="7944" max="7945" width="8.6640625" style="52" customWidth="1"/>
    <col min="7946" max="7946" width="9.6640625" style="52" customWidth="1"/>
    <col min="7947" max="8192" width="8.88671875" style="52"/>
    <col min="8193" max="8193" width="10.6640625" style="52" customWidth="1"/>
    <col min="8194" max="8194" width="11.77734375" style="52" customWidth="1"/>
    <col min="8195" max="8195" width="8.6640625" style="52" customWidth="1"/>
    <col min="8196" max="8196" width="9.6640625" style="52" customWidth="1"/>
    <col min="8197" max="8197" width="8.6640625" style="52" customWidth="1"/>
    <col min="8198" max="8198" width="9.6640625" style="52" customWidth="1"/>
    <col min="8199" max="8199" width="10.109375" style="52" customWidth="1"/>
    <col min="8200" max="8201" width="8.6640625" style="52" customWidth="1"/>
    <col min="8202" max="8202" width="9.6640625" style="52" customWidth="1"/>
    <col min="8203" max="8448" width="8.88671875" style="52"/>
    <col min="8449" max="8449" width="10.6640625" style="52" customWidth="1"/>
    <col min="8450" max="8450" width="11.77734375" style="52" customWidth="1"/>
    <col min="8451" max="8451" width="8.6640625" style="52" customWidth="1"/>
    <col min="8452" max="8452" width="9.6640625" style="52" customWidth="1"/>
    <col min="8453" max="8453" width="8.6640625" style="52" customWidth="1"/>
    <col min="8454" max="8454" width="9.6640625" style="52" customWidth="1"/>
    <col min="8455" max="8455" width="10.109375" style="52" customWidth="1"/>
    <col min="8456" max="8457" width="8.6640625" style="52" customWidth="1"/>
    <col min="8458" max="8458" width="9.6640625" style="52" customWidth="1"/>
    <col min="8459" max="8704" width="8.88671875" style="52"/>
    <col min="8705" max="8705" width="10.6640625" style="52" customWidth="1"/>
    <col min="8706" max="8706" width="11.77734375" style="52" customWidth="1"/>
    <col min="8707" max="8707" width="8.6640625" style="52" customWidth="1"/>
    <col min="8708" max="8708" width="9.6640625" style="52" customWidth="1"/>
    <col min="8709" max="8709" width="8.6640625" style="52" customWidth="1"/>
    <col min="8710" max="8710" width="9.6640625" style="52" customWidth="1"/>
    <col min="8711" max="8711" width="10.109375" style="52" customWidth="1"/>
    <col min="8712" max="8713" width="8.6640625" style="52" customWidth="1"/>
    <col min="8714" max="8714" width="9.6640625" style="52" customWidth="1"/>
    <col min="8715" max="8960" width="8.88671875" style="52"/>
    <col min="8961" max="8961" width="10.6640625" style="52" customWidth="1"/>
    <col min="8962" max="8962" width="11.77734375" style="52" customWidth="1"/>
    <col min="8963" max="8963" width="8.6640625" style="52" customWidth="1"/>
    <col min="8964" max="8964" width="9.6640625" style="52" customWidth="1"/>
    <col min="8965" max="8965" width="8.6640625" style="52" customWidth="1"/>
    <col min="8966" max="8966" width="9.6640625" style="52" customWidth="1"/>
    <col min="8967" max="8967" width="10.109375" style="52" customWidth="1"/>
    <col min="8968" max="8969" width="8.6640625" style="52" customWidth="1"/>
    <col min="8970" max="8970" width="9.6640625" style="52" customWidth="1"/>
    <col min="8971" max="9216" width="8.88671875" style="52"/>
    <col min="9217" max="9217" width="10.6640625" style="52" customWidth="1"/>
    <col min="9218" max="9218" width="11.77734375" style="52" customWidth="1"/>
    <col min="9219" max="9219" width="8.6640625" style="52" customWidth="1"/>
    <col min="9220" max="9220" width="9.6640625" style="52" customWidth="1"/>
    <col min="9221" max="9221" width="8.6640625" style="52" customWidth="1"/>
    <col min="9222" max="9222" width="9.6640625" style="52" customWidth="1"/>
    <col min="9223" max="9223" width="10.109375" style="52" customWidth="1"/>
    <col min="9224" max="9225" width="8.6640625" style="52" customWidth="1"/>
    <col min="9226" max="9226" width="9.6640625" style="52" customWidth="1"/>
    <col min="9227" max="9472" width="8.88671875" style="52"/>
    <col min="9473" max="9473" width="10.6640625" style="52" customWidth="1"/>
    <col min="9474" max="9474" width="11.77734375" style="52" customWidth="1"/>
    <col min="9475" max="9475" width="8.6640625" style="52" customWidth="1"/>
    <col min="9476" max="9476" width="9.6640625" style="52" customWidth="1"/>
    <col min="9477" max="9477" width="8.6640625" style="52" customWidth="1"/>
    <col min="9478" max="9478" width="9.6640625" style="52" customWidth="1"/>
    <col min="9479" max="9479" width="10.109375" style="52" customWidth="1"/>
    <col min="9480" max="9481" width="8.6640625" style="52" customWidth="1"/>
    <col min="9482" max="9482" width="9.6640625" style="52" customWidth="1"/>
    <col min="9483" max="9728" width="8.88671875" style="52"/>
    <col min="9729" max="9729" width="10.6640625" style="52" customWidth="1"/>
    <col min="9730" max="9730" width="11.77734375" style="52" customWidth="1"/>
    <col min="9731" max="9731" width="8.6640625" style="52" customWidth="1"/>
    <col min="9732" max="9732" width="9.6640625" style="52" customWidth="1"/>
    <col min="9733" max="9733" width="8.6640625" style="52" customWidth="1"/>
    <col min="9734" max="9734" width="9.6640625" style="52" customWidth="1"/>
    <col min="9735" max="9735" width="10.109375" style="52" customWidth="1"/>
    <col min="9736" max="9737" width="8.6640625" style="52" customWidth="1"/>
    <col min="9738" max="9738" width="9.6640625" style="52" customWidth="1"/>
    <col min="9739" max="9984" width="8.88671875" style="52"/>
    <col min="9985" max="9985" width="10.6640625" style="52" customWidth="1"/>
    <col min="9986" max="9986" width="11.77734375" style="52" customWidth="1"/>
    <col min="9987" max="9987" width="8.6640625" style="52" customWidth="1"/>
    <col min="9988" max="9988" width="9.6640625" style="52" customWidth="1"/>
    <col min="9989" max="9989" width="8.6640625" style="52" customWidth="1"/>
    <col min="9990" max="9990" width="9.6640625" style="52" customWidth="1"/>
    <col min="9991" max="9991" width="10.109375" style="52" customWidth="1"/>
    <col min="9992" max="9993" width="8.6640625" style="52" customWidth="1"/>
    <col min="9994" max="9994" width="9.6640625" style="52" customWidth="1"/>
    <col min="9995" max="10240" width="8.88671875" style="52"/>
    <col min="10241" max="10241" width="10.6640625" style="52" customWidth="1"/>
    <col min="10242" max="10242" width="11.77734375" style="52" customWidth="1"/>
    <col min="10243" max="10243" width="8.6640625" style="52" customWidth="1"/>
    <col min="10244" max="10244" width="9.6640625" style="52" customWidth="1"/>
    <col min="10245" max="10245" width="8.6640625" style="52" customWidth="1"/>
    <col min="10246" max="10246" width="9.6640625" style="52" customWidth="1"/>
    <col min="10247" max="10247" width="10.109375" style="52" customWidth="1"/>
    <col min="10248" max="10249" width="8.6640625" style="52" customWidth="1"/>
    <col min="10250" max="10250" width="9.6640625" style="52" customWidth="1"/>
    <col min="10251" max="10496" width="8.88671875" style="52"/>
    <col min="10497" max="10497" width="10.6640625" style="52" customWidth="1"/>
    <col min="10498" max="10498" width="11.77734375" style="52" customWidth="1"/>
    <col min="10499" max="10499" width="8.6640625" style="52" customWidth="1"/>
    <col min="10500" max="10500" width="9.6640625" style="52" customWidth="1"/>
    <col min="10501" max="10501" width="8.6640625" style="52" customWidth="1"/>
    <col min="10502" max="10502" width="9.6640625" style="52" customWidth="1"/>
    <col min="10503" max="10503" width="10.109375" style="52" customWidth="1"/>
    <col min="10504" max="10505" width="8.6640625" style="52" customWidth="1"/>
    <col min="10506" max="10506" width="9.6640625" style="52" customWidth="1"/>
    <col min="10507" max="10752" width="8.88671875" style="52"/>
    <col min="10753" max="10753" width="10.6640625" style="52" customWidth="1"/>
    <col min="10754" max="10754" width="11.77734375" style="52" customWidth="1"/>
    <col min="10755" max="10755" width="8.6640625" style="52" customWidth="1"/>
    <col min="10756" max="10756" width="9.6640625" style="52" customWidth="1"/>
    <col min="10757" max="10757" width="8.6640625" style="52" customWidth="1"/>
    <col min="10758" max="10758" width="9.6640625" style="52" customWidth="1"/>
    <col min="10759" max="10759" width="10.109375" style="52" customWidth="1"/>
    <col min="10760" max="10761" width="8.6640625" style="52" customWidth="1"/>
    <col min="10762" max="10762" width="9.6640625" style="52" customWidth="1"/>
    <col min="10763" max="11008" width="8.88671875" style="52"/>
    <col min="11009" max="11009" width="10.6640625" style="52" customWidth="1"/>
    <col min="11010" max="11010" width="11.77734375" style="52" customWidth="1"/>
    <col min="11011" max="11011" width="8.6640625" style="52" customWidth="1"/>
    <col min="11012" max="11012" width="9.6640625" style="52" customWidth="1"/>
    <col min="11013" max="11013" width="8.6640625" style="52" customWidth="1"/>
    <col min="11014" max="11014" width="9.6640625" style="52" customWidth="1"/>
    <col min="11015" max="11015" width="10.109375" style="52" customWidth="1"/>
    <col min="11016" max="11017" width="8.6640625" style="52" customWidth="1"/>
    <col min="11018" max="11018" width="9.6640625" style="52" customWidth="1"/>
    <col min="11019" max="11264" width="8.88671875" style="52"/>
    <col min="11265" max="11265" width="10.6640625" style="52" customWidth="1"/>
    <col min="11266" max="11266" width="11.77734375" style="52" customWidth="1"/>
    <col min="11267" max="11267" width="8.6640625" style="52" customWidth="1"/>
    <col min="11268" max="11268" width="9.6640625" style="52" customWidth="1"/>
    <col min="11269" max="11269" width="8.6640625" style="52" customWidth="1"/>
    <col min="11270" max="11270" width="9.6640625" style="52" customWidth="1"/>
    <col min="11271" max="11271" width="10.109375" style="52" customWidth="1"/>
    <col min="11272" max="11273" width="8.6640625" style="52" customWidth="1"/>
    <col min="11274" max="11274" width="9.6640625" style="52" customWidth="1"/>
    <col min="11275" max="11520" width="8.88671875" style="52"/>
    <col min="11521" max="11521" width="10.6640625" style="52" customWidth="1"/>
    <col min="11522" max="11522" width="11.77734375" style="52" customWidth="1"/>
    <col min="11523" max="11523" width="8.6640625" style="52" customWidth="1"/>
    <col min="11524" max="11524" width="9.6640625" style="52" customWidth="1"/>
    <col min="11525" max="11525" width="8.6640625" style="52" customWidth="1"/>
    <col min="11526" max="11526" width="9.6640625" style="52" customWidth="1"/>
    <col min="11527" max="11527" width="10.109375" style="52" customWidth="1"/>
    <col min="11528" max="11529" width="8.6640625" style="52" customWidth="1"/>
    <col min="11530" max="11530" width="9.6640625" style="52" customWidth="1"/>
    <col min="11531" max="11776" width="8.88671875" style="52"/>
    <col min="11777" max="11777" width="10.6640625" style="52" customWidth="1"/>
    <col min="11778" max="11778" width="11.77734375" style="52" customWidth="1"/>
    <col min="11779" max="11779" width="8.6640625" style="52" customWidth="1"/>
    <col min="11780" max="11780" width="9.6640625" style="52" customWidth="1"/>
    <col min="11781" max="11781" width="8.6640625" style="52" customWidth="1"/>
    <col min="11782" max="11782" width="9.6640625" style="52" customWidth="1"/>
    <col min="11783" max="11783" width="10.109375" style="52" customWidth="1"/>
    <col min="11784" max="11785" width="8.6640625" style="52" customWidth="1"/>
    <col min="11786" max="11786" width="9.6640625" style="52" customWidth="1"/>
    <col min="11787" max="12032" width="8.88671875" style="52"/>
    <col min="12033" max="12033" width="10.6640625" style="52" customWidth="1"/>
    <col min="12034" max="12034" width="11.77734375" style="52" customWidth="1"/>
    <col min="12035" max="12035" width="8.6640625" style="52" customWidth="1"/>
    <col min="12036" max="12036" width="9.6640625" style="52" customWidth="1"/>
    <col min="12037" max="12037" width="8.6640625" style="52" customWidth="1"/>
    <col min="12038" max="12038" width="9.6640625" style="52" customWidth="1"/>
    <col min="12039" max="12039" width="10.109375" style="52" customWidth="1"/>
    <col min="12040" max="12041" width="8.6640625" style="52" customWidth="1"/>
    <col min="12042" max="12042" width="9.6640625" style="52" customWidth="1"/>
    <col min="12043" max="12288" width="8.88671875" style="52"/>
    <col min="12289" max="12289" width="10.6640625" style="52" customWidth="1"/>
    <col min="12290" max="12290" width="11.77734375" style="52" customWidth="1"/>
    <col min="12291" max="12291" width="8.6640625" style="52" customWidth="1"/>
    <col min="12292" max="12292" width="9.6640625" style="52" customWidth="1"/>
    <col min="12293" max="12293" width="8.6640625" style="52" customWidth="1"/>
    <col min="12294" max="12294" width="9.6640625" style="52" customWidth="1"/>
    <col min="12295" max="12295" width="10.109375" style="52" customWidth="1"/>
    <col min="12296" max="12297" width="8.6640625" style="52" customWidth="1"/>
    <col min="12298" max="12298" width="9.6640625" style="52" customWidth="1"/>
    <col min="12299" max="12544" width="8.88671875" style="52"/>
    <col min="12545" max="12545" width="10.6640625" style="52" customWidth="1"/>
    <col min="12546" max="12546" width="11.77734375" style="52" customWidth="1"/>
    <col min="12547" max="12547" width="8.6640625" style="52" customWidth="1"/>
    <col min="12548" max="12548" width="9.6640625" style="52" customWidth="1"/>
    <col min="12549" max="12549" width="8.6640625" style="52" customWidth="1"/>
    <col min="12550" max="12550" width="9.6640625" style="52" customWidth="1"/>
    <col min="12551" max="12551" width="10.109375" style="52" customWidth="1"/>
    <col min="12552" max="12553" width="8.6640625" style="52" customWidth="1"/>
    <col min="12554" max="12554" width="9.6640625" style="52" customWidth="1"/>
    <col min="12555" max="12800" width="8.88671875" style="52"/>
    <col min="12801" max="12801" width="10.6640625" style="52" customWidth="1"/>
    <col min="12802" max="12802" width="11.77734375" style="52" customWidth="1"/>
    <col min="12803" max="12803" width="8.6640625" style="52" customWidth="1"/>
    <col min="12804" max="12804" width="9.6640625" style="52" customWidth="1"/>
    <col min="12805" max="12805" width="8.6640625" style="52" customWidth="1"/>
    <col min="12806" max="12806" width="9.6640625" style="52" customWidth="1"/>
    <col min="12807" max="12807" width="10.109375" style="52" customWidth="1"/>
    <col min="12808" max="12809" width="8.6640625" style="52" customWidth="1"/>
    <col min="12810" max="12810" width="9.6640625" style="52" customWidth="1"/>
    <col min="12811" max="13056" width="8.88671875" style="52"/>
    <col min="13057" max="13057" width="10.6640625" style="52" customWidth="1"/>
    <col min="13058" max="13058" width="11.77734375" style="52" customWidth="1"/>
    <col min="13059" max="13059" width="8.6640625" style="52" customWidth="1"/>
    <col min="13060" max="13060" width="9.6640625" style="52" customWidth="1"/>
    <col min="13061" max="13061" width="8.6640625" style="52" customWidth="1"/>
    <col min="13062" max="13062" width="9.6640625" style="52" customWidth="1"/>
    <col min="13063" max="13063" width="10.109375" style="52" customWidth="1"/>
    <col min="13064" max="13065" width="8.6640625" style="52" customWidth="1"/>
    <col min="13066" max="13066" width="9.6640625" style="52" customWidth="1"/>
    <col min="13067" max="13312" width="8.88671875" style="52"/>
    <col min="13313" max="13313" width="10.6640625" style="52" customWidth="1"/>
    <col min="13314" max="13314" width="11.77734375" style="52" customWidth="1"/>
    <col min="13315" max="13315" width="8.6640625" style="52" customWidth="1"/>
    <col min="13316" max="13316" width="9.6640625" style="52" customWidth="1"/>
    <col min="13317" max="13317" width="8.6640625" style="52" customWidth="1"/>
    <col min="13318" max="13318" width="9.6640625" style="52" customWidth="1"/>
    <col min="13319" max="13319" width="10.109375" style="52" customWidth="1"/>
    <col min="13320" max="13321" width="8.6640625" style="52" customWidth="1"/>
    <col min="13322" max="13322" width="9.6640625" style="52" customWidth="1"/>
    <col min="13323" max="13568" width="8.88671875" style="52"/>
    <col min="13569" max="13569" width="10.6640625" style="52" customWidth="1"/>
    <col min="13570" max="13570" width="11.77734375" style="52" customWidth="1"/>
    <col min="13571" max="13571" width="8.6640625" style="52" customWidth="1"/>
    <col min="13572" max="13572" width="9.6640625" style="52" customWidth="1"/>
    <col min="13573" max="13573" width="8.6640625" style="52" customWidth="1"/>
    <col min="13574" max="13574" width="9.6640625" style="52" customWidth="1"/>
    <col min="13575" max="13575" width="10.109375" style="52" customWidth="1"/>
    <col min="13576" max="13577" width="8.6640625" style="52" customWidth="1"/>
    <col min="13578" max="13578" width="9.6640625" style="52" customWidth="1"/>
    <col min="13579" max="13824" width="8.88671875" style="52"/>
    <col min="13825" max="13825" width="10.6640625" style="52" customWidth="1"/>
    <col min="13826" max="13826" width="11.77734375" style="52" customWidth="1"/>
    <col min="13827" max="13827" width="8.6640625" style="52" customWidth="1"/>
    <col min="13828" max="13828" width="9.6640625" style="52" customWidth="1"/>
    <col min="13829" max="13829" width="8.6640625" style="52" customWidth="1"/>
    <col min="13830" max="13830" width="9.6640625" style="52" customWidth="1"/>
    <col min="13831" max="13831" width="10.109375" style="52" customWidth="1"/>
    <col min="13832" max="13833" width="8.6640625" style="52" customWidth="1"/>
    <col min="13834" max="13834" width="9.6640625" style="52" customWidth="1"/>
    <col min="13835" max="14080" width="8.88671875" style="52"/>
    <col min="14081" max="14081" width="10.6640625" style="52" customWidth="1"/>
    <col min="14082" max="14082" width="11.77734375" style="52" customWidth="1"/>
    <col min="14083" max="14083" width="8.6640625" style="52" customWidth="1"/>
    <col min="14084" max="14084" width="9.6640625" style="52" customWidth="1"/>
    <col min="14085" max="14085" width="8.6640625" style="52" customWidth="1"/>
    <col min="14086" max="14086" width="9.6640625" style="52" customWidth="1"/>
    <col min="14087" max="14087" width="10.109375" style="52" customWidth="1"/>
    <col min="14088" max="14089" width="8.6640625" style="52" customWidth="1"/>
    <col min="14090" max="14090" width="9.6640625" style="52" customWidth="1"/>
    <col min="14091" max="14336" width="8.88671875" style="52"/>
    <col min="14337" max="14337" width="10.6640625" style="52" customWidth="1"/>
    <col min="14338" max="14338" width="11.77734375" style="52" customWidth="1"/>
    <col min="14339" max="14339" width="8.6640625" style="52" customWidth="1"/>
    <col min="14340" max="14340" width="9.6640625" style="52" customWidth="1"/>
    <col min="14341" max="14341" width="8.6640625" style="52" customWidth="1"/>
    <col min="14342" max="14342" width="9.6640625" style="52" customWidth="1"/>
    <col min="14343" max="14343" width="10.109375" style="52" customWidth="1"/>
    <col min="14344" max="14345" width="8.6640625" style="52" customWidth="1"/>
    <col min="14346" max="14346" width="9.6640625" style="52" customWidth="1"/>
    <col min="14347" max="14592" width="8.88671875" style="52"/>
    <col min="14593" max="14593" width="10.6640625" style="52" customWidth="1"/>
    <col min="14594" max="14594" width="11.77734375" style="52" customWidth="1"/>
    <col min="14595" max="14595" width="8.6640625" style="52" customWidth="1"/>
    <col min="14596" max="14596" width="9.6640625" style="52" customWidth="1"/>
    <col min="14597" max="14597" width="8.6640625" style="52" customWidth="1"/>
    <col min="14598" max="14598" width="9.6640625" style="52" customWidth="1"/>
    <col min="14599" max="14599" width="10.109375" style="52" customWidth="1"/>
    <col min="14600" max="14601" width="8.6640625" style="52" customWidth="1"/>
    <col min="14602" max="14602" width="9.6640625" style="52" customWidth="1"/>
    <col min="14603" max="14848" width="8.88671875" style="52"/>
    <col min="14849" max="14849" width="10.6640625" style="52" customWidth="1"/>
    <col min="14850" max="14850" width="11.77734375" style="52" customWidth="1"/>
    <col min="14851" max="14851" width="8.6640625" style="52" customWidth="1"/>
    <col min="14852" max="14852" width="9.6640625" style="52" customWidth="1"/>
    <col min="14853" max="14853" width="8.6640625" style="52" customWidth="1"/>
    <col min="14854" max="14854" width="9.6640625" style="52" customWidth="1"/>
    <col min="14855" max="14855" width="10.109375" style="52" customWidth="1"/>
    <col min="14856" max="14857" width="8.6640625" style="52" customWidth="1"/>
    <col min="14858" max="14858" width="9.6640625" style="52" customWidth="1"/>
    <col min="14859" max="15104" width="8.88671875" style="52"/>
    <col min="15105" max="15105" width="10.6640625" style="52" customWidth="1"/>
    <col min="15106" max="15106" width="11.77734375" style="52" customWidth="1"/>
    <col min="15107" max="15107" width="8.6640625" style="52" customWidth="1"/>
    <col min="15108" max="15108" width="9.6640625" style="52" customWidth="1"/>
    <col min="15109" max="15109" width="8.6640625" style="52" customWidth="1"/>
    <col min="15110" max="15110" width="9.6640625" style="52" customWidth="1"/>
    <col min="15111" max="15111" width="10.109375" style="52" customWidth="1"/>
    <col min="15112" max="15113" width="8.6640625" style="52" customWidth="1"/>
    <col min="15114" max="15114" width="9.6640625" style="52" customWidth="1"/>
    <col min="15115" max="15360" width="8.88671875" style="52"/>
    <col min="15361" max="15361" width="10.6640625" style="52" customWidth="1"/>
    <col min="15362" max="15362" width="11.77734375" style="52" customWidth="1"/>
    <col min="15363" max="15363" width="8.6640625" style="52" customWidth="1"/>
    <col min="15364" max="15364" width="9.6640625" style="52" customWidth="1"/>
    <col min="15365" max="15365" width="8.6640625" style="52" customWidth="1"/>
    <col min="15366" max="15366" width="9.6640625" style="52" customWidth="1"/>
    <col min="15367" max="15367" width="10.109375" style="52" customWidth="1"/>
    <col min="15368" max="15369" width="8.6640625" style="52" customWidth="1"/>
    <col min="15370" max="15370" width="9.6640625" style="52" customWidth="1"/>
    <col min="15371" max="15616" width="8.88671875" style="52"/>
    <col min="15617" max="15617" width="10.6640625" style="52" customWidth="1"/>
    <col min="15618" max="15618" width="11.77734375" style="52" customWidth="1"/>
    <col min="15619" max="15619" width="8.6640625" style="52" customWidth="1"/>
    <col min="15620" max="15620" width="9.6640625" style="52" customWidth="1"/>
    <col min="15621" max="15621" width="8.6640625" style="52" customWidth="1"/>
    <col min="15622" max="15622" width="9.6640625" style="52" customWidth="1"/>
    <col min="15623" max="15623" width="10.109375" style="52" customWidth="1"/>
    <col min="15624" max="15625" width="8.6640625" style="52" customWidth="1"/>
    <col min="15626" max="15626" width="9.6640625" style="52" customWidth="1"/>
    <col min="15627" max="15872" width="8.88671875" style="52"/>
    <col min="15873" max="15873" width="10.6640625" style="52" customWidth="1"/>
    <col min="15874" max="15874" width="11.77734375" style="52" customWidth="1"/>
    <col min="15875" max="15875" width="8.6640625" style="52" customWidth="1"/>
    <col min="15876" max="15876" width="9.6640625" style="52" customWidth="1"/>
    <col min="15877" max="15877" width="8.6640625" style="52" customWidth="1"/>
    <col min="15878" max="15878" width="9.6640625" style="52" customWidth="1"/>
    <col min="15879" max="15879" width="10.109375" style="52" customWidth="1"/>
    <col min="15880" max="15881" width="8.6640625" style="52" customWidth="1"/>
    <col min="15882" max="15882" width="9.6640625" style="52" customWidth="1"/>
    <col min="15883" max="16128" width="8.88671875" style="52"/>
    <col min="16129" max="16129" width="10.6640625" style="52" customWidth="1"/>
    <col min="16130" max="16130" width="11.77734375" style="52" customWidth="1"/>
    <col min="16131" max="16131" width="8.6640625" style="52" customWidth="1"/>
    <col min="16132" max="16132" width="9.6640625" style="52" customWidth="1"/>
    <col min="16133" max="16133" width="8.6640625" style="52" customWidth="1"/>
    <col min="16134" max="16134" width="9.6640625" style="52" customWidth="1"/>
    <col min="16135" max="16135" width="10.109375" style="52" customWidth="1"/>
    <col min="16136" max="16137" width="8.6640625" style="52" customWidth="1"/>
    <col min="16138" max="16138" width="9.6640625" style="52" customWidth="1"/>
    <col min="16139" max="16384" width="8.88671875" style="52"/>
  </cols>
  <sheetData>
    <row r="1" spans="1:11" ht="16.8" thickBot="1">
      <c r="A1" s="1242" t="s">
        <v>124</v>
      </c>
      <c r="B1" s="1243"/>
      <c r="G1" s="53" t="s">
        <v>7</v>
      </c>
      <c r="H1" s="1244" t="s">
        <v>125</v>
      </c>
      <c r="I1" s="1245"/>
      <c r="J1" s="1246"/>
      <c r="K1" s="380" t="s">
        <v>9</v>
      </c>
    </row>
    <row r="2" spans="1:11" ht="16.8" thickBot="1">
      <c r="A2" s="1242" t="s">
        <v>126</v>
      </c>
      <c r="B2" s="1243"/>
      <c r="C2" s="54" t="s">
        <v>127</v>
      </c>
      <c r="D2" s="55"/>
      <c r="G2" s="53" t="s">
        <v>128</v>
      </c>
      <c r="H2" s="1242" t="s">
        <v>129</v>
      </c>
      <c r="I2" s="1247"/>
      <c r="J2" s="1243"/>
    </row>
    <row r="3" spans="1:11" s="56" customFormat="1" ht="24.6">
      <c r="A3" s="1248" t="s">
        <v>130</v>
      </c>
      <c r="B3" s="1248"/>
      <c r="C3" s="1248"/>
      <c r="D3" s="1248"/>
      <c r="E3" s="1248"/>
      <c r="F3" s="1248"/>
      <c r="G3" s="1248"/>
      <c r="H3" s="1248"/>
      <c r="I3" s="1248"/>
      <c r="J3" s="1248"/>
    </row>
    <row r="4" spans="1:11" s="56" customFormat="1" ht="15">
      <c r="A4" s="1249"/>
      <c r="B4" s="1249"/>
      <c r="C4" s="1249"/>
      <c r="D4" s="1249"/>
      <c r="E4" s="1249"/>
      <c r="F4" s="1249"/>
    </row>
    <row r="5" spans="1:11" s="56" customFormat="1" ht="18.75" customHeight="1" thickBot="1">
      <c r="A5" s="1224" t="s">
        <v>690</v>
      </c>
      <c r="B5" s="1224"/>
      <c r="C5" s="1224"/>
      <c r="D5" s="1224"/>
      <c r="E5" s="1224"/>
      <c r="F5" s="1224"/>
      <c r="G5" s="1224"/>
      <c r="H5" s="1224"/>
      <c r="I5" s="1224"/>
      <c r="J5" s="1224"/>
    </row>
    <row r="6" spans="1:11" s="58" customFormat="1" ht="24" customHeight="1">
      <c r="A6" s="1225" t="s">
        <v>131</v>
      </c>
      <c r="B6" s="1226"/>
      <c r="C6" s="1231" t="s">
        <v>132</v>
      </c>
      <c r="D6" s="1231"/>
      <c r="E6" s="1234" t="s">
        <v>133</v>
      </c>
      <c r="F6" s="1234"/>
      <c r="G6" s="1234"/>
      <c r="H6" s="1234"/>
      <c r="I6" s="1234"/>
      <c r="J6" s="1235"/>
    </row>
    <row r="7" spans="1:11" ht="15" customHeight="1">
      <c r="A7" s="1227"/>
      <c r="B7" s="1228"/>
      <c r="C7" s="1232"/>
      <c r="D7" s="1232"/>
      <c r="E7" s="1236" t="s">
        <v>134</v>
      </c>
      <c r="F7" s="1237"/>
      <c r="G7" s="1236" t="s">
        <v>135</v>
      </c>
      <c r="H7" s="1237"/>
      <c r="I7" s="1236" t="s">
        <v>136</v>
      </c>
      <c r="J7" s="1239"/>
      <c r="K7" s="58"/>
    </row>
    <row r="8" spans="1:11" ht="18" customHeight="1">
      <c r="A8" s="1227"/>
      <c r="B8" s="1228"/>
      <c r="C8" s="1232"/>
      <c r="D8" s="1232"/>
      <c r="E8" s="1237"/>
      <c r="F8" s="1237"/>
      <c r="G8" s="1237"/>
      <c r="H8" s="1237"/>
      <c r="I8" s="1236"/>
      <c r="J8" s="1239"/>
      <c r="K8" s="58"/>
    </row>
    <row r="9" spans="1:11" ht="17.25" customHeight="1">
      <c r="A9" s="1227"/>
      <c r="B9" s="1228"/>
      <c r="C9" s="1232"/>
      <c r="D9" s="1232"/>
      <c r="E9" s="1237"/>
      <c r="F9" s="1237"/>
      <c r="G9" s="1237"/>
      <c r="H9" s="1237"/>
      <c r="I9" s="1236"/>
      <c r="J9" s="1239"/>
      <c r="K9" s="58"/>
    </row>
    <row r="10" spans="1:11" s="58" customFormat="1" ht="15" customHeight="1">
      <c r="A10" s="1229"/>
      <c r="B10" s="1230"/>
      <c r="C10" s="1233"/>
      <c r="D10" s="1233"/>
      <c r="E10" s="1238"/>
      <c r="F10" s="1238"/>
      <c r="G10" s="1238"/>
      <c r="H10" s="1238"/>
      <c r="I10" s="1240"/>
      <c r="J10" s="1241"/>
    </row>
    <row r="11" spans="1:11" s="58" customFormat="1" ht="23.1" customHeight="1">
      <c r="A11" s="1250" t="s">
        <v>137</v>
      </c>
      <c r="B11" s="1251"/>
      <c r="C11" s="1252">
        <f>SUM(E11:J11)</f>
        <v>127014</v>
      </c>
      <c r="D11" s="1252"/>
      <c r="E11" s="1252">
        <f>SUM(E12:F34)</f>
        <v>79132</v>
      </c>
      <c r="F11" s="1252"/>
      <c r="G11" s="1252">
        <f>SUM(G12:H34)</f>
        <v>0</v>
      </c>
      <c r="H11" s="1252"/>
      <c r="I11" s="1252">
        <f>SUM(I12:J34)</f>
        <v>47882</v>
      </c>
      <c r="J11" s="1252"/>
      <c r="K11" s="52"/>
    </row>
    <row r="12" spans="1:11" s="58" customFormat="1" ht="23.1" customHeight="1">
      <c r="A12" s="1253" t="s">
        <v>138</v>
      </c>
      <c r="B12" s="1254"/>
      <c r="C12" s="1255">
        <f>SUM(E12:J12)</f>
        <v>41599</v>
      </c>
      <c r="D12" s="1255"/>
      <c r="E12" s="1256">
        <v>31800</v>
      </c>
      <c r="F12" s="1256"/>
      <c r="G12" s="1256">
        <v>0</v>
      </c>
      <c r="H12" s="1256"/>
      <c r="I12" s="1256">
        <v>9799</v>
      </c>
      <c r="J12" s="1256"/>
    </row>
    <row r="13" spans="1:11" s="58" customFormat="1" ht="23.1" customHeight="1">
      <c r="A13" s="1253" t="s">
        <v>139</v>
      </c>
      <c r="B13" s="1254"/>
      <c r="C13" s="1255">
        <f t="shared" ref="C13:C34" si="0">SUM(E13:J13)</f>
        <v>26422</v>
      </c>
      <c r="D13" s="1255"/>
      <c r="E13" s="1256">
        <v>12680</v>
      </c>
      <c r="F13" s="1256"/>
      <c r="G13" s="1256">
        <v>0</v>
      </c>
      <c r="H13" s="1256"/>
      <c r="I13" s="1256">
        <v>13742</v>
      </c>
      <c r="J13" s="1256"/>
    </row>
    <row r="14" spans="1:11" s="58" customFormat="1" ht="23.1" customHeight="1">
      <c r="A14" s="1253" t="s">
        <v>140</v>
      </c>
      <c r="B14" s="1254"/>
      <c r="C14" s="1255">
        <f t="shared" si="0"/>
        <v>3032</v>
      </c>
      <c r="D14" s="1255"/>
      <c r="E14" s="1256">
        <v>0</v>
      </c>
      <c r="F14" s="1256"/>
      <c r="G14" s="1256">
        <v>0</v>
      </c>
      <c r="H14" s="1256"/>
      <c r="I14" s="1256">
        <v>3032</v>
      </c>
      <c r="J14" s="1256"/>
    </row>
    <row r="15" spans="1:11" s="58" customFormat="1" ht="23.1" customHeight="1">
      <c r="A15" s="1253" t="s">
        <v>141</v>
      </c>
      <c r="B15" s="1254"/>
      <c r="C15" s="1255">
        <f t="shared" si="0"/>
        <v>7330</v>
      </c>
      <c r="D15" s="1255"/>
      <c r="E15" s="1256">
        <v>900</v>
      </c>
      <c r="F15" s="1256"/>
      <c r="G15" s="1256">
        <v>0</v>
      </c>
      <c r="H15" s="1256"/>
      <c r="I15" s="1256">
        <v>6430</v>
      </c>
      <c r="J15" s="1256"/>
    </row>
    <row r="16" spans="1:11" s="58" customFormat="1" ht="23.1" customHeight="1">
      <c r="A16" s="1253" t="s">
        <v>142</v>
      </c>
      <c r="B16" s="1254"/>
      <c r="C16" s="1255">
        <f t="shared" si="0"/>
        <v>10627</v>
      </c>
      <c r="D16" s="1255"/>
      <c r="E16" s="1256">
        <v>580</v>
      </c>
      <c r="F16" s="1256"/>
      <c r="G16" s="1256">
        <v>0</v>
      </c>
      <c r="H16" s="1256"/>
      <c r="I16" s="1256">
        <v>10047</v>
      </c>
      <c r="J16" s="1256"/>
    </row>
    <row r="17" spans="1:11" ht="23.1" customHeight="1">
      <c r="A17" s="1253" t="s">
        <v>143</v>
      </c>
      <c r="B17" s="1254"/>
      <c r="C17" s="1255">
        <f t="shared" si="0"/>
        <v>0</v>
      </c>
      <c r="D17" s="1255"/>
      <c r="E17" s="1256">
        <v>0</v>
      </c>
      <c r="F17" s="1256"/>
      <c r="G17" s="1256">
        <v>0</v>
      </c>
      <c r="H17" s="1256"/>
      <c r="I17" s="1256">
        <v>0</v>
      </c>
      <c r="J17" s="1256"/>
      <c r="K17" s="58"/>
    </row>
    <row r="18" spans="1:11" ht="23.1" customHeight="1">
      <c r="A18" s="1253" t="s">
        <v>144</v>
      </c>
      <c r="B18" s="1254"/>
      <c r="C18" s="1255">
        <f t="shared" si="0"/>
        <v>5692</v>
      </c>
      <c r="D18" s="1255"/>
      <c r="E18" s="1256">
        <v>980</v>
      </c>
      <c r="F18" s="1256"/>
      <c r="G18" s="1256">
        <v>0</v>
      </c>
      <c r="H18" s="1256"/>
      <c r="I18" s="1256">
        <v>4712</v>
      </c>
      <c r="J18" s="1256"/>
      <c r="K18" s="58"/>
    </row>
    <row r="19" spans="1:11" ht="23.1" customHeight="1">
      <c r="A19" s="1253" t="s">
        <v>145</v>
      </c>
      <c r="B19" s="1254"/>
      <c r="C19" s="1255">
        <f t="shared" si="0"/>
        <v>0</v>
      </c>
      <c r="D19" s="1255"/>
      <c r="E19" s="1256">
        <v>0</v>
      </c>
      <c r="F19" s="1256"/>
      <c r="G19" s="1256">
        <v>0</v>
      </c>
      <c r="H19" s="1256"/>
      <c r="I19" s="1256">
        <v>0</v>
      </c>
      <c r="J19" s="1256"/>
    </row>
    <row r="20" spans="1:11" ht="23.1" customHeight="1">
      <c r="A20" s="1253" t="s">
        <v>146</v>
      </c>
      <c r="B20" s="1254"/>
      <c r="C20" s="1255">
        <f t="shared" si="0"/>
        <v>21980</v>
      </c>
      <c r="D20" s="1255"/>
      <c r="E20" s="1256">
        <v>21980</v>
      </c>
      <c r="F20" s="1256"/>
      <c r="G20" s="1256">
        <v>0</v>
      </c>
      <c r="H20" s="1256"/>
      <c r="I20" s="1256">
        <v>0</v>
      </c>
      <c r="J20" s="1256"/>
    </row>
    <row r="21" spans="1:11" ht="23.1" customHeight="1">
      <c r="A21" s="1253" t="s">
        <v>147</v>
      </c>
      <c r="B21" s="1254"/>
      <c r="C21" s="1255">
        <f t="shared" si="0"/>
        <v>0</v>
      </c>
      <c r="D21" s="1255"/>
      <c r="E21" s="1256">
        <v>0</v>
      </c>
      <c r="F21" s="1256"/>
      <c r="G21" s="1256">
        <v>0</v>
      </c>
      <c r="H21" s="1256"/>
      <c r="I21" s="1256">
        <v>0</v>
      </c>
      <c r="J21" s="1256"/>
    </row>
    <row r="22" spans="1:11" ht="23.1" customHeight="1">
      <c r="A22" s="1257" t="s">
        <v>148</v>
      </c>
      <c r="B22" s="1258"/>
      <c r="C22" s="1255">
        <f t="shared" si="0"/>
        <v>8732</v>
      </c>
      <c r="D22" s="1255"/>
      <c r="E22" s="1256">
        <v>8612</v>
      </c>
      <c r="F22" s="1256"/>
      <c r="G22" s="1256">
        <v>0</v>
      </c>
      <c r="H22" s="1256"/>
      <c r="I22" s="1256">
        <v>120</v>
      </c>
      <c r="J22" s="1256"/>
    </row>
    <row r="23" spans="1:11" ht="23.1" customHeight="1">
      <c r="A23" s="1257" t="s">
        <v>149</v>
      </c>
      <c r="B23" s="1258"/>
      <c r="C23" s="1255">
        <f t="shared" si="0"/>
        <v>0</v>
      </c>
      <c r="D23" s="1255"/>
      <c r="E23" s="1256">
        <v>0</v>
      </c>
      <c r="F23" s="1256"/>
      <c r="G23" s="1256">
        <v>0</v>
      </c>
      <c r="H23" s="1256"/>
      <c r="I23" s="1256">
        <v>0</v>
      </c>
      <c r="J23" s="1256"/>
    </row>
    <row r="24" spans="1:11" ht="23.1" customHeight="1">
      <c r="A24" s="1257" t="s">
        <v>150</v>
      </c>
      <c r="B24" s="1258"/>
      <c r="C24" s="1255">
        <f t="shared" si="0"/>
        <v>0</v>
      </c>
      <c r="D24" s="1255"/>
      <c r="E24" s="1256">
        <v>0</v>
      </c>
      <c r="F24" s="1256"/>
      <c r="G24" s="1256">
        <v>0</v>
      </c>
      <c r="H24" s="1256"/>
      <c r="I24" s="1256">
        <v>0</v>
      </c>
      <c r="J24" s="1256"/>
    </row>
    <row r="25" spans="1:11" ht="23.1" customHeight="1">
      <c r="A25" s="1257" t="s">
        <v>151</v>
      </c>
      <c r="B25" s="1258"/>
      <c r="C25" s="1255">
        <f t="shared" si="0"/>
        <v>0</v>
      </c>
      <c r="D25" s="1255"/>
      <c r="E25" s="1256">
        <v>0</v>
      </c>
      <c r="F25" s="1256"/>
      <c r="G25" s="1256">
        <v>0</v>
      </c>
      <c r="H25" s="1256"/>
      <c r="I25" s="1256">
        <v>0</v>
      </c>
      <c r="J25" s="1256"/>
    </row>
    <row r="26" spans="1:11" ht="23.1" customHeight="1">
      <c r="A26" s="1257" t="s">
        <v>152</v>
      </c>
      <c r="B26" s="1258"/>
      <c r="C26" s="1255">
        <f t="shared" si="0"/>
        <v>0</v>
      </c>
      <c r="D26" s="1255"/>
      <c r="E26" s="1256">
        <v>0</v>
      </c>
      <c r="F26" s="1256"/>
      <c r="G26" s="1256">
        <v>0</v>
      </c>
      <c r="H26" s="1256"/>
      <c r="I26" s="1256">
        <v>0</v>
      </c>
      <c r="J26" s="1256"/>
    </row>
    <row r="27" spans="1:11" ht="23.1" customHeight="1">
      <c r="A27" s="1257" t="s">
        <v>153</v>
      </c>
      <c r="B27" s="1258"/>
      <c r="C27" s="1255">
        <f t="shared" si="0"/>
        <v>0</v>
      </c>
      <c r="D27" s="1255"/>
      <c r="E27" s="1256">
        <v>0</v>
      </c>
      <c r="F27" s="1256"/>
      <c r="G27" s="1256">
        <v>0</v>
      </c>
      <c r="H27" s="1256"/>
      <c r="I27" s="1256">
        <v>0</v>
      </c>
      <c r="J27" s="1256"/>
    </row>
    <row r="28" spans="1:11" ht="23.1" customHeight="1">
      <c r="A28" s="1257" t="s">
        <v>154</v>
      </c>
      <c r="B28" s="1258"/>
      <c r="C28" s="1255">
        <f t="shared" si="0"/>
        <v>0</v>
      </c>
      <c r="D28" s="1255"/>
      <c r="E28" s="1256">
        <v>0</v>
      </c>
      <c r="F28" s="1256"/>
      <c r="G28" s="1256">
        <v>0</v>
      </c>
      <c r="H28" s="1256"/>
      <c r="I28" s="1256">
        <v>0</v>
      </c>
      <c r="J28" s="1256"/>
    </row>
    <row r="29" spans="1:11" ht="23.1" customHeight="1">
      <c r="A29" s="1257" t="s">
        <v>155</v>
      </c>
      <c r="B29" s="1258"/>
      <c r="C29" s="1255">
        <f t="shared" si="0"/>
        <v>0</v>
      </c>
      <c r="D29" s="1255"/>
      <c r="E29" s="1256">
        <v>0</v>
      </c>
      <c r="F29" s="1256"/>
      <c r="G29" s="1256">
        <v>0</v>
      </c>
      <c r="H29" s="1256"/>
      <c r="I29" s="1256">
        <v>0</v>
      </c>
      <c r="J29" s="1256"/>
    </row>
    <row r="30" spans="1:11" ht="23.4" customHeight="1">
      <c r="A30" s="1257" t="s">
        <v>156</v>
      </c>
      <c r="B30" s="1258"/>
      <c r="C30" s="1255">
        <f t="shared" si="0"/>
        <v>0</v>
      </c>
      <c r="D30" s="1255"/>
      <c r="E30" s="1256">
        <v>0</v>
      </c>
      <c r="F30" s="1256"/>
      <c r="G30" s="1256">
        <v>0</v>
      </c>
      <c r="H30" s="1256"/>
      <c r="I30" s="1256">
        <v>0</v>
      </c>
      <c r="J30" s="1256"/>
    </row>
    <row r="31" spans="1:11" ht="37.5" customHeight="1">
      <c r="A31" s="1257" t="s">
        <v>157</v>
      </c>
      <c r="B31" s="1258"/>
      <c r="C31" s="1255">
        <f t="shared" si="0"/>
        <v>0</v>
      </c>
      <c r="D31" s="1255"/>
      <c r="E31" s="1256">
        <v>0</v>
      </c>
      <c r="F31" s="1256"/>
      <c r="G31" s="1256">
        <v>0</v>
      </c>
      <c r="H31" s="1256"/>
      <c r="I31" s="1256">
        <v>0</v>
      </c>
      <c r="J31" s="1256"/>
    </row>
    <row r="32" spans="1:11" ht="23.1" customHeight="1">
      <c r="A32" s="1257" t="s">
        <v>158</v>
      </c>
      <c r="B32" s="1258"/>
      <c r="C32" s="1255">
        <f t="shared" si="0"/>
        <v>0</v>
      </c>
      <c r="D32" s="1255"/>
      <c r="E32" s="1256">
        <v>0</v>
      </c>
      <c r="F32" s="1256"/>
      <c r="G32" s="1256">
        <v>0</v>
      </c>
      <c r="H32" s="1256"/>
      <c r="I32" s="1256">
        <v>0</v>
      </c>
      <c r="J32" s="1256"/>
    </row>
    <row r="33" spans="1:10" ht="23.1" customHeight="1">
      <c r="A33" s="1257" t="s">
        <v>159</v>
      </c>
      <c r="B33" s="1258"/>
      <c r="C33" s="1255">
        <f t="shared" si="0"/>
        <v>0</v>
      </c>
      <c r="D33" s="1255"/>
      <c r="E33" s="1256">
        <v>0</v>
      </c>
      <c r="F33" s="1256"/>
      <c r="G33" s="1256">
        <v>0</v>
      </c>
      <c r="H33" s="1256"/>
      <c r="I33" s="1256">
        <v>0</v>
      </c>
      <c r="J33" s="1256"/>
    </row>
    <row r="34" spans="1:10" ht="23.1" customHeight="1">
      <c r="A34" s="1260" t="s">
        <v>160</v>
      </c>
      <c r="B34" s="1261"/>
      <c r="C34" s="1262">
        <f t="shared" si="0"/>
        <v>1600</v>
      </c>
      <c r="D34" s="1263"/>
      <c r="E34" s="1264">
        <v>1600</v>
      </c>
      <c r="F34" s="1264"/>
      <c r="G34" s="1264">
        <v>0</v>
      </c>
      <c r="H34" s="1264"/>
      <c r="I34" s="1264">
        <v>0</v>
      </c>
      <c r="J34" s="1264"/>
    </row>
    <row r="35" spans="1:10">
      <c r="A35" s="59" t="s">
        <v>117</v>
      </c>
      <c r="B35" s="60" t="s">
        <v>118</v>
      </c>
      <c r="C35" s="56"/>
      <c r="D35" s="56"/>
      <c r="E35" s="57" t="s">
        <v>161</v>
      </c>
      <c r="F35" s="57"/>
      <c r="G35" s="57" t="s">
        <v>120</v>
      </c>
      <c r="J35" s="57"/>
    </row>
    <row r="36" spans="1:10">
      <c r="A36" s="56"/>
      <c r="B36" s="56"/>
      <c r="E36" s="57" t="s">
        <v>162</v>
      </c>
      <c r="F36" s="57"/>
      <c r="H36" s="1259" t="s">
        <v>691</v>
      </c>
      <c r="I36" s="1259"/>
      <c r="J36" s="1259"/>
    </row>
    <row r="37" spans="1:10">
      <c r="A37" s="56"/>
      <c r="B37" s="56"/>
      <c r="E37" s="57"/>
      <c r="F37" s="57"/>
      <c r="J37" s="57"/>
    </row>
    <row r="38" spans="1:10">
      <c r="A38" s="61" t="s">
        <v>163</v>
      </c>
      <c r="B38" s="62"/>
    </row>
    <row r="39" spans="1:10">
      <c r="A39" s="61" t="s">
        <v>164</v>
      </c>
      <c r="B39" s="62"/>
    </row>
    <row r="40" spans="1:10">
      <c r="A40" s="63" t="s">
        <v>165</v>
      </c>
      <c r="B40" s="62"/>
    </row>
    <row r="41" spans="1:10">
      <c r="A41" s="64"/>
    </row>
  </sheetData>
  <mergeCells count="134">
    <mergeCell ref="H36:J36"/>
    <mergeCell ref="A33:B33"/>
    <mergeCell ref="C33:D33"/>
    <mergeCell ref="E33:F33"/>
    <mergeCell ref="G33:H33"/>
    <mergeCell ref="I33:J33"/>
    <mergeCell ref="A34:B34"/>
    <mergeCell ref="C34:D34"/>
    <mergeCell ref="E34:F34"/>
    <mergeCell ref="G34:H34"/>
    <mergeCell ref="I34:J34"/>
    <mergeCell ref="A31:B31"/>
    <mergeCell ref="C31:D31"/>
    <mergeCell ref="E31:F31"/>
    <mergeCell ref="G31:H31"/>
    <mergeCell ref="I31:J31"/>
    <mergeCell ref="A32:B32"/>
    <mergeCell ref="C32:D32"/>
    <mergeCell ref="E32:F32"/>
    <mergeCell ref="G32:H32"/>
    <mergeCell ref="I32:J32"/>
    <mergeCell ref="A29:B29"/>
    <mergeCell ref="C29:D29"/>
    <mergeCell ref="E29:F29"/>
    <mergeCell ref="G29:H29"/>
    <mergeCell ref="I29:J29"/>
    <mergeCell ref="A30:B30"/>
    <mergeCell ref="C30:D30"/>
    <mergeCell ref="E30:F30"/>
    <mergeCell ref="G30:H30"/>
    <mergeCell ref="I30:J30"/>
    <mergeCell ref="A27:B27"/>
    <mergeCell ref="C27:D27"/>
    <mergeCell ref="E27:F27"/>
    <mergeCell ref="G27:H27"/>
    <mergeCell ref="I27:J27"/>
    <mergeCell ref="A28:B28"/>
    <mergeCell ref="C28:D28"/>
    <mergeCell ref="E28:F28"/>
    <mergeCell ref="G28:H28"/>
    <mergeCell ref="I28:J28"/>
    <mergeCell ref="A25:B25"/>
    <mergeCell ref="C25:D25"/>
    <mergeCell ref="E25:F25"/>
    <mergeCell ref="G25:H25"/>
    <mergeCell ref="I25:J25"/>
    <mergeCell ref="A26:B26"/>
    <mergeCell ref="C26:D26"/>
    <mergeCell ref="E26:F26"/>
    <mergeCell ref="G26:H26"/>
    <mergeCell ref="I26:J26"/>
    <mergeCell ref="A23:B23"/>
    <mergeCell ref="C23:D23"/>
    <mergeCell ref="E23:F23"/>
    <mergeCell ref="G23:H23"/>
    <mergeCell ref="I23:J23"/>
    <mergeCell ref="A24:B24"/>
    <mergeCell ref="C24:D24"/>
    <mergeCell ref="E24:F24"/>
    <mergeCell ref="G24:H24"/>
    <mergeCell ref="I24:J24"/>
    <mergeCell ref="A21:B21"/>
    <mergeCell ref="C21:D21"/>
    <mergeCell ref="E21:F21"/>
    <mergeCell ref="G21:H21"/>
    <mergeCell ref="I21:J21"/>
    <mergeCell ref="A22:B22"/>
    <mergeCell ref="C22:D22"/>
    <mergeCell ref="E22:F22"/>
    <mergeCell ref="G22:H22"/>
    <mergeCell ref="I22:J22"/>
    <mergeCell ref="A19:B19"/>
    <mergeCell ref="C19:D19"/>
    <mergeCell ref="E19:F19"/>
    <mergeCell ref="G19:H19"/>
    <mergeCell ref="I19:J19"/>
    <mergeCell ref="A20:B20"/>
    <mergeCell ref="C20:D20"/>
    <mergeCell ref="E20:F20"/>
    <mergeCell ref="G20:H20"/>
    <mergeCell ref="I20:J20"/>
    <mergeCell ref="A17:B17"/>
    <mergeCell ref="C17:D17"/>
    <mergeCell ref="E17:F17"/>
    <mergeCell ref="G17:H17"/>
    <mergeCell ref="I17:J17"/>
    <mergeCell ref="A18:B18"/>
    <mergeCell ref="C18:D18"/>
    <mergeCell ref="E18:F18"/>
    <mergeCell ref="G18:H18"/>
    <mergeCell ref="I18:J18"/>
    <mergeCell ref="A15:B15"/>
    <mergeCell ref="C15:D15"/>
    <mergeCell ref="E15:F15"/>
    <mergeCell ref="G15:H15"/>
    <mergeCell ref="I15:J15"/>
    <mergeCell ref="A16:B16"/>
    <mergeCell ref="C16:D16"/>
    <mergeCell ref="E16:F16"/>
    <mergeCell ref="G16:H16"/>
    <mergeCell ref="I16:J16"/>
    <mergeCell ref="A13:B13"/>
    <mergeCell ref="C13:D13"/>
    <mergeCell ref="E13:F13"/>
    <mergeCell ref="G13:H13"/>
    <mergeCell ref="I13:J13"/>
    <mergeCell ref="A14:B14"/>
    <mergeCell ref="C14:D14"/>
    <mergeCell ref="E14:F14"/>
    <mergeCell ref="G14:H14"/>
    <mergeCell ref="I14:J14"/>
    <mergeCell ref="A11:B11"/>
    <mergeCell ref="C11:D11"/>
    <mergeCell ref="E11:F11"/>
    <mergeCell ref="G11:H11"/>
    <mergeCell ref="I11:J11"/>
    <mergeCell ref="A12:B12"/>
    <mergeCell ref="C12:D12"/>
    <mergeCell ref="E12:F12"/>
    <mergeCell ref="G12:H12"/>
    <mergeCell ref="I12:J12"/>
    <mergeCell ref="A5:J5"/>
    <mergeCell ref="A6:B10"/>
    <mergeCell ref="C6:D10"/>
    <mergeCell ref="E6:J6"/>
    <mergeCell ref="E7:F10"/>
    <mergeCell ref="G7:H10"/>
    <mergeCell ref="I7:J10"/>
    <mergeCell ref="A1:B1"/>
    <mergeCell ref="H1:J1"/>
    <mergeCell ref="A2:B2"/>
    <mergeCell ref="H2:J2"/>
    <mergeCell ref="A3:J3"/>
    <mergeCell ref="A4:F4"/>
  </mergeCells>
  <phoneticPr fontId="8" type="noConversion"/>
  <hyperlinks>
    <hyperlink ref="K1" location="預告統計資料發布時間表!D15" display="回發布時間表" xr:uid="{DD3C6D1D-24D2-4614-8225-4C909F682ADE}"/>
  </hyperlinks>
  <printOptions verticalCentered="1"/>
  <pageMargins left="0.19685039370078741" right="0.24" top="0.47244094488188981" bottom="0.28999999999999998" header="0.31496062992125984" footer="0.17"/>
  <pageSetup paperSize="9" scale="94"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8899F7-EEC4-4D5D-A002-0A977FEF2AD1}">
  <dimension ref="A1:K41"/>
  <sheetViews>
    <sheetView zoomScaleNormal="100" workbookViewId="0">
      <selection sqref="A1:B1"/>
    </sheetView>
  </sheetViews>
  <sheetFormatPr defaultRowHeight="16.2"/>
  <cols>
    <col min="1" max="1" width="10.6640625" style="52" customWidth="1"/>
    <col min="2" max="2" width="11.77734375" style="52" customWidth="1"/>
    <col min="3" max="3" width="8.6640625" style="52" customWidth="1"/>
    <col min="4" max="4" width="9.6640625" style="52" customWidth="1"/>
    <col min="5" max="5" width="8.6640625" style="52" customWidth="1"/>
    <col min="6" max="6" width="9.6640625" style="52" customWidth="1"/>
    <col min="7" max="7" width="10.109375" style="52" customWidth="1"/>
    <col min="8" max="9" width="8.6640625" style="52" customWidth="1"/>
    <col min="10" max="10" width="9.6640625" style="52" customWidth="1"/>
    <col min="11" max="256" width="8.88671875" style="52"/>
    <col min="257" max="257" width="10.6640625" style="52" customWidth="1"/>
    <col min="258" max="258" width="11.77734375" style="52" customWidth="1"/>
    <col min="259" max="259" width="8.6640625" style="52" customWidth="1"/>
    <col min="260" max="260" width="9.6640625" style="52" customWidth="1"/>
    <col min="261" max="261" width="8.6640625" style="52" customWidth="1"/>
    <col min="262" max="262" width="9.6640625" style="52" customWidth="1"/>
    <col min="263" max="263" width="10.109375" style="52" customWidth="1"/>
    <col min="264" max="265" width="8.6640625" style="52" customWidth="1"/>
    <col min="266" max="266" width="9.6640625" style="52" customWidth="1"/>
    <col min="267" max="512" width="8.88671875" style="52"/>
    <col min="513" max="513" width="10.6640625" style="52" customWidth="1"/>
    <col min="514" max="514" width="11.77734375" style="52" customWidth="1"/>
    <col min="515" max="515" width="8.6640625" style="52" customWidth="1"/>
    <col min="516" max="516" width="9.6640625" style="52" customWidth="1"/>
    <col min="517" max="517" width="8.6640625" style="52" customWidth="1"/>
    <col min="518" max="518" width="9.6640625" style="52" customWidth="1"/>
    <col min="519" max="519" width="10.109375" style="52" customWidth="1"/>
    <col min="520" max="521" width="8.6640625" style="52" customWidth="1"/>
    <col min="522" max="522" width="9.6640625" style="52" customWidth="1"/>
    <col min="523" max="768" width="8.88671875" style="52"/>
    <col min="769" max="769" width="10.6640625" style="52" customWidth="1"/>
    <col min="770" max="770" width="11.77734375" style="52" customWidth="1"/>
    <col min="771" max="771" width="8.6640625" style="52" customWidth="1"/>
    <col min="772" max="772" width="9.6640625" style="52" customWidth="1"/>
    <col min="773" max="773" width="8.6640625" style="52" customWidth="1"/>
    <col min="774" max="774" width="9.6640625" style="52" customWidth="1"/>
    <col min="775" max="775" width="10.109375" style="52" customWidth="1"/>
    <col min="776" max="777" width="8.6640625" style="52" customWidth="1"/>
    <col min="778" max="778" width="9.6640625" style="52" customWidth="1"/>
    <col min="779" max="1024" width="8.88671875" style="52"/>
    <col min="1025" max="1025" width="10.6640625" style="52" customWidth="1"/>
    <col min="1026" max="1026" width="11.77734375" style="52" customWidth="1"/>
    <col min="1027" max="1027" width="8.6640625" style="52" customWidth="1"/>
    <col min="1028" max="1028" width="9.6640625" style="52" customWidth="1"/>
    <col min="1029" max="1029" width="8.6640625" style="52" customWidth="1"/>
    <col min="1030" max="1030" width="9.6640625" style="52" customWidth="1"/>
    <col min="1031" max="1031" width="10.109375" style="52" customWidth="1"/>
    <col min="1032" max="1033" width="8.6640625" style="52" customWidth="1"/>
    <col min="1034" max="1034" width="9.6640625" style="52" customWidth="1"/>
    <col min="1035" max="1280" width="8.88671875" style="52"/>
    <col min="1281" max="1281" width="10.6640625" style="52" customWidth="1"/>
    <col min="1282" max="1282" width="11.77734375" style="52" customWidth="1"/>
    <col min="1283" max="1283" width="8.6640625" style="52" customWidth="1"/>
    <col min="1284" max="1284" width="9.6640625" style="52" customWidth="1"/>
    <col min="1285" max="1285" width="8.6640625" style="52" customWidth="1"/>
    <col min="1286" max="1286" width="9.6640625" style="52" customWidth="1"/>
    <col min="1287" max="1287" width="10.109375" style="52" customWidth="1"/>
    <col min="1288" max="1289" width="8.6640625" style="52" customWidth="1"/>
    <col min="1290" max="1290" width="9.6640625" style="52" customWidth="1"/>
    <col min="1291" max="1536" width="8.88671875" style="52"/>
    <col min="1537" max="1537" width="10.6640625" style="52" customWidth="1"/>
    <col min="1538" max="1538" width="11.77734375" style="52" customWidth="1"/>
    <col min="1539" max="1539" width="8.6640625" style="52" customWidth="1"/>
    <col min="1540" max="1540" width="9.6640625" style="52" customWidth="1"/>
    <col min="1541" max="1541" width="8.6640625" style="52" customWidth="1"/>
    <col min="1542" max="1542" width="9.6640625" style="52" customWidth="1"/>
    <col min="1543" max="1543" width="10.109375" style="52" customWidth="1"/>
    <col min="1544" max="1545" width="8.6640625" style="52" customWidth="1"/>
    <col min="1546" max="1546" width="9.6640625" style="52" customWidth="1"/>
    <col min="1547" max="1792" width="8.88671875" style="52"/>
    <col min="1793" max="1793" width="10.6640625" style="52" customWidth="1"/>
    <col min="1794" max="1794" width="11.77734375" style="52" customWidth="1"/>
    <col min="1795" max="1795" width="8.6640625" style="52" customWidth="1"/>
    <col min="1796" max="1796" width="9.6640625" style="52" customWidth="1"/>
    <col min="1797" max="1797" width="8.6640625" style="52" customWidth="1"/>
    <col min="1798" max="1798" width="9.6640625" style="52" customWidth="1"/>
    <col min="1799" max="1799" width="10.109375" style="52" customWidth="1"/>
    <col min="1800" max="1801" width="8.6640625" style="52" customWidth="1"/>
    <col min="1802" max="1802" width="9.6640625" style="52" customWidth="1"/>
    <col min="1803" max="2048" width="8.88671875" style="52"/>
    <col min="2049" max="2049" width="10.6640625" style="52" customWidth="1"/>
    <col min="2050" max="2050" width="11.77734375" style="52" customWidth="1"/>
    <col min="2051" max="2051" width="8.6640625" style="52" customWidth="1"/>
    <col min="2052" max="2052" width="9.6640625" style="52" customWidth="1"/>
    <col min="2053" max="2053" width="8.6640625" style="52" customWidth="1"/>
    <col min="2054" max="2054" width="9.6640625" style="52" customWidth="1"/>
    <col min="2055" max="2055" width="10.109375" style="52" customWidth="1"/>
    <col min="2056" max="2057" width="8.6640625" style="52" customWidth="1"/>
    <col min="2058" max="2058" width="9.6640625" style="52" customWidth="1"/>
    <col min="2059" max="2304" width="8.88671875" style="52"/>
    <col min="2305" max="2305" width="10.6640625" style="52" customWidth="1"/>
    <col min="2306" max="2306" width="11.77734375" style="52" customWidth="1"/>
    <col min="2307" max="2307" width="8.6640625" style="52" customWidth="1"/>
    <col min="2308" max="2308" width="9.6640625" style="52" customWidth="1"/>
    <col min="2309" max="2309" width="8.6640625" style="52" customWidth="1"/>
    <col min="2310" max="2310" width="9.6640625" style="52" customWidth="1"/>
    <col min="2311" max="2311" width="10.109375" style="52" customWidth="1"/>
    <col min="2312" max="2313" width="8.6640625" style="52" customWidth="1"/>
    <col min="2314" max="2314" width="9.6640625" style="52" customWidth="1"/>
    <col min="2315" max="2560" width="8.88671875" style="52"/>
    <col min="2561" max="2561" width="10.6640625" style="52" customWidth="1"/>
    <col min="2562" max="2562" width="11.77734375" style="52" customWidth="1"/>
    <col min="2563" max="2563" width="8.6640625" style="52" customWidth="1"/>
    <col min="2564" max="2564" width="9.6640625" style="52" customWidth="1"/>
    <col min="2565" max="2565" width="8.6640625" style="52" customWidth="1"/>
    <col min="2566" max="2566" width="9.6640625" style="52" customWidth="1"/>
    <col min="2567" max="2567" width="10.109375" style="52" customWidth="1"/>
    <col min="2568" max="2569" width="8.6640625" style="52" customWidth="1"/>
    <col min="2570" max="2570" width="9.6640625" style="52" customWidth="1"/>
    <col min="2571" max="2816" width="8.88671875" style="52"/>
    <col min="2817" max="2817" width="10.6640625" style="52" customWidth="1"/>
    <col min="2818" max="2818" width="11.77734375" style="52" customWidth="1"/>
    <col min="2819" max="2819" width="8.6640625" style="52" customWidth="1"/>
    <col min="2820" max="2820" width="9.6640625" style="52" customWidth="1"/>
    <col min="2821" max="2821" width="8.6640625" style="52" customWidth="1"/>
    <col min="2822" max="2822" width="9.6640625" style="52" customWidth="1"/>
    <col min="2823" max="2823" width="10.109375" style="52" customWidth="1"/>
    <col min="2824" max="2825" width="8.6640625" style="52" customWidth="1"/>
    <col min="2826" max="2826" width="9.6640625" style="52" customWidth="1"/>
    <col min="2827" max="3072" width="8.88671875" style="52"/>
    <col min="3073" max="3073" width="10.6640625" style="52" customWidth="1"/>
    <col min="3074" max="3074" width="11.77734375" style="52" customWidth="1"/>
    <col min="3075" max="3075" width="8.6640625" style="52" customWidth="1"/>
    <col min="3076" max="3076" width="9.6640625" style="52" customWidth="1"/>
    <col min="3077" max="3077" width="8.6640625" style="52" customWidth="1"/>
    <col min="3078" max="3078" width="9.6640625" style="52" customWidth="1"/>
    <col min="3079" max="3079" width="10.109375" style="52" customWidth="1"/>
    <col min="3080" max="3081" width="8.6640625" style="52" customWidth="1"/>
    <col min="3082" max="3082" width="9.6640625" style="52" customWidth="1"/>
    <col min="3083" max="3328" width="8.88671875" style="52"/>
    <col min="3329" max="3329" width="10.6640625" style="52" customWidth="1"/>
    <col min="3330" max="3330" width="11.77734375" style="52" customWidth="1"/>
    <col min="3331" max="3331" width="8.6640625" style="52" customWidth="1"/>
    <col min="3332" max="3332" width="9.6640625" style="52" customWidth="1"/>
    <col min="3333" max="3333" width="8.6640625" style="52" customWidth="1"/>
    <col min="3334" max="3334" width="9.6640625" style="52" customWidth="1"/>
    <col min="3335" max="3335" width="10.109375" style="52" customWidth="1"/>
    <col min="3336" max="3337" width="8.6640625" style="52" customWidth="1"/>
    <col min="3338" max="3338" width="9.6640625" style="52" customWidth="1"/>
    <col min="3339" max="3584" width="8.88671875" style="52"/>
    <col min="3585" max="3585" width="10.6640625" style="52" customWidth="1"/>
    <col min="3586" max="3586" width="11.77734375" style="52" customWidth="1"/>
    <col min="3587" max="3587" width="8.6640625" style="52" customWidth="1"/>
    <col min="3588" max="3588" width="9.6640625" style="52" customWidth="1"/>
    <col min="3589" max="3589" width="8.6640625" style="52" customWidth="1"/>
    <col min="3590" max="3590" width="9.6640625" style="52" customWidth="1"/>
    <col min="3591" max="3591" width="10.109375" style="52" customWidth="1"/>
    <col min="3592" max="3593" width="8.6640625" style="52" customWidth="1"/>
    <col min="3594" max="3594" width="9.6640625" style="52" customWidth="1"/>
    <col min="3595" max="3840" width="8.88671875" style="52"/>
    <col min="3841" max="3841" width="10.6640625" style="52" customWidth="1"/>
    <col min="3842" max="3842" width="11.77734375" style="52" customWidth="1"/>
    <col min="3843" max="3843" width="8.6640625" style="52" customWidth="1"/>
    <col min="3844" max="3844" width="9.6640625" style="52" customWidth="1"/>
    <col min="3845" max="3845" width="8.6640625" style="52" customWidth="1"/>
    <col min="3846" max="3846" width="9.6640625" style="52" customWidth="1"/>
    <col min="3847" max="3847" width="10.109375" style="52" customWidth="1"/>
    <col min="3848" max="3849" width="8.6640625" style="52" customWidth="1"/>
    <col min="3850" max="3850" width="9.6640625" style="52" customWidth="1"/>
    <col min="3851" max="4096" width="8.88671875" style="52"/>
    <col min="4097" max="4097" width="10.6640625" style="52" customWidth="1"/>
    <col min="4098" max="4098" width="11.77734375" style="52" customWidth="1"/>
    <col min="4099" max="4099" width="8.6640625" style="52" customWidth="1"/>
    <col min="4100" max="4100" width="9.6640625" style="52" customWidth="1"/>
    <col min="4101" max="4101" width="8.6640625" style="52" customWidth="1"/>
    <col min="4102" max="4102" width="9.6640625" style="52" customWidth="1"/>
    <col min="4103" max="4103" width="10.109375" style="52" customWidth="1"/>
    <col min="4104" max="4105" width="8.6640625" style="52" customWidth="1"/>
    <col min="4106" max="4106" width="9.6640625" style="52" customWidth="1"/>
    <col min="4107" max="4352" width="8.88671875" style="52"/>
    <col min="4353" max="4353" width="10.6640625" style="52" customWidth="1"/>
    <col min="4354" max="4354" width="11.77734375" style="52" customWidth="1"/>
    <col min="4355" max="4355" width="8.6640625" style="52" customWidth="1"/>
    <col min="4356" max="4356" width="9.6640625" style="52" customWidth="1"/>
    <col min="4357" max="4357" width="8.6640625" style="52" customWidth="1"/>
    <col min="4358" max="4358" width="9.6640625" style="52" customWidth="1"/>
    <col min="4359" max="4359" width="10.109375" style="52" customWidth="1"/>
    <col min="4360" max="4361" width="8.6640625" style="52" customWidth="1"/>
    <col min="4362" max="4362" width="9.6640625" style="52" customWidth="1"/>
    <col min="4363" max="4608" width="8.88671875" style="52"/>
    <col min="4609" max="4609" width="10.6640625" style="52" customWidth="1"/>
    <col min="4610" max="4610" width="11.77734375" style="52" customWidth="1"/>
    <col min="4611" max="4611" width="8.6640625" style="52" customWidth="1"/>
    <col min="4612" max="4612" width="9.6640625" style="52" customWidth="1"/>
    <col min="4613" max="4613" width="8.6640625" style="52" customWidth="1"/>
    <col min="4614" max="4614" width="9.6640625" style="52" customWidth="1"/>
    <col min="4615" max="4615" width="10.109375" style="52" customWidth="1"/>
    <col min="4616" max="4617" width="8.6640625" style="52" customWidth="1"/>
    <col min="4618" max="4618" width="9.6640625" style="52" customWidth="1"/>
    <col min="4619" max="4864" width="8.88671875" style="52"/>
    <col min="4865" max="4865" width="10.6640625" style="52" customWidth="1"/>
    <col min="4866" max="4866" width="11.77734375" style="52" customWidth="1"/>
    <col min="4867" max="4867" width="8.6640625" style="52" customWidth="1"/>
    <col min="4868" max="4868" width="9.6640625" style="52" customWidth="1"/>
    <col min="4869" max="4869" width="8.6640625" style="52" customWidth="1"/>
    <col min="4870" max="4870" width="9.6640625" style="52" customWidth="1"/>
    <col min="4871" max="4871" width="10.109375" style="52" customWidth="1"/>
    <col min="4872" max="4873" width="8.6640625" style="52" customWidth="1"/>
    <col min="4874" max="4874" width="9.6640625" style="52" customWidth="1"/>
    <col min="4875" max="5120" width="8.88671875" style="52"/>
    <col min="5121" max="5121" width="10.6640625" style="52" customWidth="1"/>
    <col min="5122" max="5122" width="11.77734375" style="52" customWidth="1"/>
    <col min="5123" max="5123" width="8.6640625" style="52" customWidth="1"/>
    <col min="5124" max="5124" width="9.6640625" style="52" customWidth="1"/>
    <col min="5125" max="5125" width="8.6640625" style="52" customWidth="1"/>
    <col min="5126" max="5126" width="9.6640625" style="52" customWidth="1"/>
    <col min="5127" max="5127" width="10.109375" style="52" customWidth="1"/>
    <col min="5128" max="5129" width="8.6640625" style="52" customWidth="1"/>
    <col min="5130" max="5130" width="9.6640625" style="52" customWidth="1"/>
    <col min="5131" max="5376" width="8.88671875" style="52"/>
    <col min="5377" max="5377" width="10.6640625" style="52" customWidth="1"/>
    <col min="5378" max="5378" width="11.77734375" style="52" customWidth="1"/>
    <col min="5379" max="5379" width="8.6640625" style="52" customWidth="1"/>
    <col min="5380" max="5380" width="9.6640625" style="52" customWidth="1"/>
    <col min="5381" max="5381" width="8.6640625" style="52" customWidth="1"/>
    <col min="5382" max="5382" width="9.6640625" style="52" customWidth="1"/>
    <col min="5383" max="5383" width="10.109375" style="52" customWidth="1"/>
    <col min="5384" max="5385" width="8.6640625" style="52" customWidth="1"/>
    <col min="5386" max="5386" width="9.6640625" style="52" customWidth="1"/>
    <col min="5387" max="5632" width="8.88671875" style="52"/>
    <col min="5633" max="5633" width="10.6640625" style="52" customWidth="1"/>
    <col min="5634" max="5634" width="11.77734375" style="52" customWidth="1"/>
    <col min="5635" max="5635" width="8.6640625" style="52" customWidth="1"/>
    <col min="5636" max="5636" width="9.6640625" style="52" customWidth="1"/>
    <col min="5637" max="5637" width="8.6640625" style="52" customWidth="1"/>
    <col min="5638" max="5638" width="9.6640625" style="52" customWidth="1"/>
    <col min="5639" max="5639" width="10.109375" style="52" customWidth="1"/>
    <col min="5640" max="5641" width="8.6640625" style="52" customWidth="1"/>
    <col min="5642" max="5642" width="9.6640625" style="52" customWidth="1"/>
    <col min="5643" max="5888" width="8.88671875" style="52"/>
    <col min="5889" max="5889" width="10.6640625" style="52" customWidth="1"/>
    <col min="5890" max="5890" width="11.77734375" style="52" customWidth="1"/>
    <col min="5891" max="5891" width="8.6640625" style="52" customWidth="1"/>
    <col min="5892" max="5892" width="9.6640625" style="52" customWidth="1"/>
    <col min="5893" max="5893" width="8.6640625" style="52" customWidth="1"/>
    <col min="5894" max="5894" width="9.6640625" style="52" customWidth="1"/>
    <col min="5895" max="5895" width="10.109375" style="52" customWidth="1"/>
    <col min="5896" max="5897" width="8.6640625" style="52" customWidth="1"/>
    <col min="5898" max="5898" width="9.6640625" style="52" customWidth="1"/>
    <col min="5899" max="6144" width="8.88671875" style="52"/>
    <col min="6145" max="6145" width="10.6640625" style="52" customWidth="1"/>
    <col min="6146" max="6146" width="11.77734375" style="52" customWidth="1"/>
    <col min="6147" max="6147" width="8.6640625" style="52" customWidth="1"/>
    <col min="6148" max="6148" width="9.6640625" style="52" customWidth="1"/>
    <col min="6149" max="6149" width="8.6640625" style="52" customWidth="1"/>
    <col min="6150" max="6150" width="9.6640625" style="52" customWidth="1"/>
    <col min="6151" max="6151" width="10.109375" style="52" customWidth="1"/>
    <col min="6152" max="6153" width="8.6640625" style="52" customWidth="1"/>
    <col min="6154" max="6154" width="9.6640625" style="52" customWidth="1"/>
    <col min="6155" max="6400" width="8.88671875" style="52"/>
    <col min="6401" max="6401" width="10.6640625" style="52" customWidth="1"/>
    <col min="6402" max="6402" width="11.77734375" style="52" customWidth="1"/>
    <col min="6403" max="6403" width="8.6640625" style="52" customWidth="1"/>
    <col min="6404" max="6404" width="9.6640625" style="52" customWidth="1"/>
    <col min="6405" max="6405" width="8.6640625" style="52" customWidth="1"/>
    <col min="6406" max="6406" width="9.6640625" style="52" customWidth="1"/>
    <col min="6407" max="6407" width="10.109375" style="52" customWidth="1"/>
    <col min="6408" max="6409" width="8.6640625" style="52" customWidth="1"/>
    <col min="6410" max="6410" width="9.6640625" style="52" customWidth="1"/>
    <col min="6411" max="6656" width="8.88671875" style="52"/>
    <col min="6657" max="6657" width="10.6640625" style="52" customWidth="1"/>
    <col min="6658" max="6658" width="11.77734375" style="52" customWidth="1"/>
    <col min="6659" max="6659" width="8.6640625" style="52" customWidth="1"/>
    <col min="6660" max="6660" width="9.6640625" style="52" customWidth="1"/>
    <col min="6661" max="6661" width="8.6640625" style="52" customWidth="1"/>
    <col min="6662" max="6662" width="9.6640625" style="52" customWidth="1"/>
    <col min="6663" max="6663" width="10.109375" style="52" customWidth="1"/>
    <col min="6664" max="6665" width="8.6640625" style="52" customWidth="1"/>
    <col min="6666" max="6666" width="9.6640625" style="52" customWidth="1"/>
    <col min="6667" max="6912" width="8.88671875" style="52"/>
    <col min="6913" max="6913" width="10.6640625" style="52" customWidth="1"/>
    <col min="6914" max="6914" width="11.77734375" style="52" customWidth="1"/>
    <col min="6915" max="6915" width="8.6640625" style="52" customWidth="1"/>
    <col min="6916" max="6916" width="9.6640625" style="52" customWidth="1"/>
    <col min="6917" max="6917" width="8.6640625" style="52" customWidth="1"/>
    <col min="6918" max="6918" width="9.6640625" style="52" customWidth="1"/>
    <col min="6919" max="6919" width="10.109375" style="52" customWidth="1"/>
    <col min="6920" max="6921" width="8.6640625" style="52" customWidth="1"/>
    <col min="6922" max="6922" width="9.6640625" style="52" customWidth="1"/>
    <col min="6923" max="7168" width="8.88671875" style="52"/>
    <col min="7169" max="7169" width="10.6640625" style="52" customWidth="1"/>
    <col min="7170" max="7170" width="11.77734375" style="52" customWidth="1"/>
    <col min="7171" max="7171" width="8.6640625" style="52" customWidth="1"/>
    <col min="7172" max="7172" width="9.6640625" style="52" customWidth="1"/>
    <col min="7173" max="7173" width="8.6640625" style="52" customWidth="1"/>
    <col min="7174" max="7174" width="9.6640625" style="52" customWidth="1"/>
    <col min="7175" max="7175" width="10.109375" style="52" customWidth="1"/>
    <col min="7176" max="7177" width="8.6640625" style="52" customWidth="1"/>
    <col min="7178" max="7178" width="9.6640625" style="52" customWidth="1"/>
    <col min="7179" max="7424" width="8.88671875" style="52"/>
    <col min="7425" max="7425" width="10.6640625" style="52" customWidth="1"/>
    <col min="7426" max="7426" width="11.77734375" style="52" customWidth="1"/>
    <col min="7427" max="7427" width="8.6640625" style="52" customWidth="1"/>
    <col min="7428" max="7428" width="9.6640625" style="52" customWidth="1"/>
    <col min="7429" max="7429" width="8.6640625" style="52" customWidth="1"/>
    <col min="7430" max="7430" width="9.6640625" style="52" customWidth="1"/>
    <col min="7431" max="7431" width="10.109375" style="52" customWidth="1"/>
    <col min="7432" max="7433" width="8.6640625" style="52" customWidth="1"/>
    <col min="7434" max="7434" width="9.6640625" style="52" customWidth="1"/>
    <col min="7435" max="7680" width="8.88671875" style="52"/>
    <col min="7681" max="7681" width="10.6640625" style="52" customWidth="1"/>
    <col min="7682" max="7682" width="11.77734375" style="52" customWidth="1"/>
    <col min="7683" max="7683" width="8.6640625" style="52" customWidth="1"/>
    <col min="7684" max="7684" width="9.6640625" style="52" customWidth="1"/>
    <col min="7685" max="7685" width="8.6640625" style="52" customWidth="1"/>
    <col min="7686" max="7686" width="9.6640625" style="52" customWidth="1"/>
    <col min="7687" max="7687" width="10.109375" style="52" customWidth="1"/>
    <col min="7688" max="7689" width="8.6640625" style="52" customWidth="1"/>
    <col min="7690" max="7690" width="9.6640625" style="52" customWidth="1"/>
    <col min="7691" max="7936" width="8.88671875" style="52"/>
    <col min="7937" max="7937" width="10.6640625" style="52" customWidth="1"/>
    <col min="7938" max="7938" width="11.77734375" style="52" customWidth="1"/>
    <col min="7939" max="7939" width="8.6640625" style="52" customWidth="1"/>
    <col min="7940" max="7940" width="9.6640625" style="52" customWidth="1"/>
    <col min="7941" max="7941" width="8.6640625" style="52" customWidth="1"/>
    <col min="7942" max="7942" width="9.6640625" style="52" customWidth="1"/>
    <col min="7943" max="7943" width="10.109375" style="52" customWidth="1"/>
    <col min="7944" max="7945" width="8.6640625" style="52" customWidth="1"/>
    <col min="7946" max="7946" width="9.6640625" style="52" customWidth="1"/>
    <col min="7947" max="8192" width="8.88671875" style="52"/>
    <col min="8193" max="8193" width="10.6640625" style="52" customWidth="1"/>
    <col min="8194" max="8194" width="11.77734375" style="52" customWidth="1"/>
    <col min="8195" max="8195" width="8.6640625" style="52" customWidth="1"/>
    <col min="8196" max="8196" width="9.6640625" style="52" customWidth="1"/>
    <col min="8197" max="8197" width="8.6640625" style="52" customWidth="1"/>
    <col min="8198" max="8198" width="9.6640625" style="52" customWidth="1"/>
    <col min="8199" max="8199" width="10.109375" style="52" customWidth="1"/>
    <col min="8200" max="8201" width="8.6640625" style="52" customWidth="1"/>
    <col min="8202" max="8202" width="9.6640625" style="52" customWidth="1"/>
    <col min="8203" max="8448" width="8.88671875" style="52"/>
    <col min="8449" max="8449" width="10.6640625" style="52" customWidth="1"/>
    <col min="8450" max="8450" width="11.77734375" style="52" customWidth="1"/>
    <col min="8451" max="8451" width="8.6640625" style="52" customWidth="1"/>
    <col min="8452" max="8452" width="9.6640625" style="52" customWidth="1"/>
    <col min="8453" max="8453" width="8.6640625" style="52" customWidth="1"/>
    <col min="8454" max="8454" width="9.6640625" style="52" customWidth="1"/>
    <col min="8455" max="8455" width="10.109375" style="52" customWidth="1"/>
    <col min="8456" max="8457" width="8.6640625" style="52" customWidth="1"/>
    <col min="8458" max="8458" width="9.6640625" style="52" customWidth="1"/>
    <col min="8459" max="8704" width="8.88671875" style="52"/>
    <col min="8705" max="8705" width="10.6640625" style="52" customWidth="1"/>
    <col min="8706" max="8706" width="11.77734375" style="52" customWidth="1"/>
    <col min="8707" max="8707" width="8.6640625" style="52" customWidth="1"/>
    <col min="8708" max="8708" width="9.6640625" style="52" customWidth="1"/>
    <col min="8709" max="8709" width="8.6640625" style="52" customWidth="1"/>
    <col min="8710" max="8710" width="9.6640625" style="52" customWidth="1"/>
    <col min="8711" max="8711" width="10.109375" style="52" customWidth="1"/>
    <col min="8712" max="8713" width="8.6640625" style="52" customWidth="1"/>
    <col min="8714" max="8714" width="9.6640625" style="52" customWidth="1"/>
    <col min="8715" max="8960" width="8.88671875" style="52"/>
    <col min="8961" max="8961" width="10.6640625" style="52" customWidth="1"/>
    <col min="8962" max="8962" width="11.77734375" style="52" customWidth="1"/>
    <col min="8963" max="8963" width="8.6640625" style="52" customWidth="1"/>
    <col min="8964" max="8964" width="9.6640625" style="52" customWidth="1"/>
    <col min="8965" max="8965" width="8.6640625" style="52" customWidth="1"/>
    <col min="8966" max="8966" width="9.6640625" style="52" customWidth="1"/>
    <col min="8967" max="8967" width="10.109375" style="52" customWidth="1"/>
    <col min="8968" max="8969" width="8.6640625" style="52" customWidth="1"/>
    <col min="8970" max="8970" width="9.6640625" style="52" customWidth="1"/>
    <col min="8971" max="9216" width="8.88671875" style="52"/>
    <col min="9217" max="9217" width="10.6640625" style="52" customWidth="1"/>
    <col min="9218" max="9218" width="11.77734375" style="52" customWidth="1"/>
    <col min="9219" max="9219" width="8.6640625" style="52" customWidth="1"/>
    <col min="9220" max="9220" width="9.6640625" style="52" customWidth="1"/>
    <col min="9221" max="9221" width="8.6640625" style="52" customWidth="1"/>
    <col min="9222" max="9222" width="9.6640625" style="52" customWidth="1"/>
    <col min="9223" max="9223" width="10.109375" style="52" customWidth="1"/>
    <col min="9224" max="9225" width="8.6640625" style="52" customWidth="1"/>
    <col min="9226" max="9226" width="9.6640625" style="52" customWidth="1"/>
    <col min="9227" max="9472" width="8.88671875" style="52"/>
    <col min="9473" max="9473" width="10.6640625" style="52" customWidth="1"/>
    <col min="9474" max="9474" width="11.77734375" style="52" customWidth="1"/>
    <col min="9475" max="9475" width="8.6640625" style="52" customWidth="1"/>
    <col min="9476" max="9476" width="9.6640625" style="52" customWidth="1"/>
    <col min="9477" max="9477" width="8.6640625" style="52" customWidth="1"/>
    <col min="9478" max="9478" width="9.6640625" style="52" customWidth="1"/>
    <col min="9479" max="9479" width="10.109375" style="52" customWidth="1"/>
    <col min="9480" max="9481" width="8.6640625" style="52" customWidth="1"/>
    <col min="9482" max="9482" width="9.6640625" style="52" customWidth="1"/>
    <col min="9483" max="9728" width="8.88671875" style="52"/>
    <col min="9729" max="9729" width="10.6640625" style="52" customWidth="1"/>
    <col min="9730" max="9730" width="11.77734375" style="52" customWidth="1"/>
    <col min="9731" max="9731" width="8.6640625" style="52" customWidth="1"/>
    <col min="9732" max="9732" width="9.6640625" style="52" customWidth="1"/>
    <col min="9733" max="9733" width="8.6640625" style="52" customWidth="1"/>
    <col min="9734" max="9734" width="9.6640625" style="52" customWidth="1"/>
    <col min="9735" max="9735" width="10.109375" style="52" customWidth="1"/>
    <col min="9736" max="9737" width="8.6640625" style="52" customWidth="1"/>
    <col min="9738" max="9738" width="9.6640625" style="52" customWidth="1"/>
    <col min="9739" max="9984" width="8.88671875" style="52"/>
    <col min="9985" max="9985" width="10.6640625" style="52" customWidth="1"/>
    <col min="9986" max="9986" width="11.77734375" style="52" customWidth="1"/>
    <col min="9987" max="9987" width="8.6640625" style="52" customWidth="1"/>
    <col min="9988" max="9988" width="9.6640625" style="52" customWidth="1"/>
    <col min="9989" max="9989" width="8.6640625" style="52" customWidth="1"/>
    <col min="9990" max="9990" width="9.6640625" style="52" customWidth="1"/>
    <col min="9991" max="9991" width="10.109375" style="52" customWidth="1"/>
    <col min="9992" max="9993" width="8.6640625" style="52" customWidth="1"/>
    <col min="9994" max="9994" width="9.6640625" style="52" customWidth="1"/>
    <col min="9995" max="10240" width="8.88671875" style="52"/>
    <col min="10241" max="10241" width="10.6640625" style="52" customWidth="1"/>
    <col min="10242" max="10242" width="11.77734375" style="52" customWidth="1"/>
    <col min="10243" max="10243" width="8.6640625" style="52" customWidth="1"/>
    <col min="10244" max="10244" width="9.6640625" style="52" customWidth="1"/>
    <col min="10245" max="10245" width="8.6640625" style="52" customWidth="1"/>
    <col min="10246" max="10246" width="9.6640625" style="52" customWidth="1"/>
    <col min="10247" max="10247" width="10.109375" style="52" customWidth="1"/>
    <col min="10248" max="10249" width="8.6640625" style="52" customWidth="1"/>
    <col min="10250" max="10250" width="9.6640625" style="52" customWidth="1"/>
    <col min="10251" max="10496" width="8.88671875" style="52"/>
    <col min="10497" max="10497" width="10.6640625" style="52" customWidth="1"/>
    <col min="10498" max="10498" width="11.77734375" style="52" customWidth="1"/>
    <col min="10499" max="10499" width="8.6640625" style="52" customWidth="1"/>
    <col min="10500" max="10500" width="9.6640625" style="52" customWidth="1"/>
    <col min="10501" max="10501" width="8.6640625" style="52" customWidth="1"/>
    <col min="10502" max="10502" width="9.6640625" style="52" customWidth="1"/>
    <col min="10503" max="10503" width="10.109375" style="52" customWidth="1"/>
    <col min="10504" max="10505" width="8.6640625" style="52" customWidth="1"/>
    <col min="10506" max="10506" width="9.6640625" style="52" customWidth="1"/>
    <col min="10507" max="10752" width="8.88671875" style="52"/>
    <col min="10753" max="10753" width="10.6640625" style="52" customWidth="1"/>
    <col min="10754" max="10754" width="11.77734375" style="52" customWidth="1"/>
    <col min="10755" max="10755" width="8.6640625" style="52" customWidth="1"/>
    <col min="10756" max="10756" width="9.6640625" style="52" customWidth="1"/>
    <col min="10757" max="10757" width="8.6640625" style="52" customWidth="1"/>
    <col min="10758" max="10758" width="9.6640625" style="52" customWidth="1"/>
    <col min="10759" max="10759" width="10.109375" style="52" customWidth="1"/>
    <col min="10760" max="10761" width="8.6640625" style="52" customWidth="1"/>
    <col min="10762" max="10762" width="9.6640625" style="52" customWidth="1"/>
    <col min="10763" max="11008" width="8.88671875" style="52"/>
    <col min="11009" max="11009" width="10.6640625" style="52" customWidth="1"/>
    <col min="11010" max="11010" width="11.77734375" style="52" customWidth="1"/>
    <col min="11011" max="11011" width="8.6640625" style="52" customWidth="1"/>
    <col min="11012" max="11012" width="9.6640625" style="52" customWidth="1"/>
    <col min="11013" max="11013" width="8.6640625" style="52" customWidth="1"/>
    <col min="11014" max="11014" width="9.6640625" style="52" customWidth="1"/>
    <col min="11015" max="11015" width="10.109375" style="52" customWidth="1"/>
    <col min="11016" max="11017" width="8.6640625" style="52" customWidth="1"/>
    <col min="11018" max="11018" width="9.6640625" style="52" customWidth="1"/>
    <col min="11019" max="11264" width="8.88671875" style="52"/>
    <col min="11265" max="11265" width="10.6640625" style="52" customWidth="1"/>
    <col min="11266" max="11266" width="11.77734375" style="52" customWidth="1"/>
    <col min="11267" max="11267" width="8.6640625" style="52" customWidth="1"/>
    <col min="11268" max="11268" width="9.6640625" style="52" customWidth="1"/>
    <col min="11269" max="11269" width="8.6640625" style="52" customWidth="1"/>
    <col min="11270" max="11270" width="9.6640625" style="52" customWidth="1"/>
    <col min="11271" max="11271" width="10.109375" style="52" customWidth="1"/>
    <col min="11272" max="11273" width="8.6640625" style="52" customWidth="1"/>
    <col min="11274" max="11274" width="9.6640625" style="52" customWidth="1"/>
    <col min="11275" max="11520" width="8.88671875" style="52"/>
    <col min="11521" max="11521" width="10.6640625" style="52" customWidth="1"/>
    <col min="11522" max="11522" width="11.77734375" style="52" customWidth="1"/>
    <col min="11523" max="11523" width="8.6640625" style="52" customWidth="1"/>
    <col min="11524" max="11524" width="9.6640625" style="52" customWidth="1"/>
    <col min="11525" max="11525" width="8.6640625" style="52" customWidth="1"/>
    <col min="11526" max="11526" width="9.6640625" style="52" customWidth="1"/>
    <col min="11527" max="11527" width="10.109375" style="52" customWidth="1"/>
    <col min="11528" max="11529" width="8.6640625" style="52" customWidth="1"/>
    <col min="11530" max="11530" width="9.6640625" style="52" customWidth="1"/>
    <col min="11531" max="11776" width="8.88671875" style="52"/>
    <col min="11777" max="11777" width="10.6640625" style="52" customWidth="1"/>
    <col min="11778" max="11778" width="11.77734375" style="52" customWidth="1"/>
    <col min="11779" max="11779" width="8.6640625" style="52" customWidth="1"/>
    <col min="11780" max="11780" width="9.6640625" style="52" customWidth="1"/>
    <col min="11781" max="11781" width="8.6640625" style="52" customWidth="1"/>
    <col min="11782" max="11782" width="9.6640625" style="52" customWidth="1"/>
    <col min="11783" max="11783" width="10.109375" style="52" customWidth="1"/>
    <col min="11784" max="11785" width="8.6640625" style="52" customWidth="1"/>
    <col min="11786" max="11786" width="9.6640625" style="52" customWidth="1"/>
    <col min="11787" max="12032" width="8.88671875" style="52"/>
    <col min="12033" max="12033" width="10.6640625" style="52" customWidth="1"/>
    <col min="12034" max="12034" width="11.77734375" style="52" customWidth="1"/>
    <col min="12035" max="12035" width="8.6640625" style="52" customWidth="1"/>
    <col min="12036" max="12036" width="9.6640625" style="52" customWidth="1"/>
    <col min="12037" max="12037" width="8.6640625" style="52" customWidth="1"/>
    <col min="12038" max="12038" width="9.6640625" style="52" customWidth="1"/>
    <col min="12039" max="12039" width="10.109375" style="52" customWidth="1"/>
    <col min="12040" max="12041" width="8.6640625" style="52" customWidth="1"/>
    <col min="12042" max="12042" width="9.6640625" style="52" customWidth="1"/>
    <col min="12043" max="12288" width="8.88671875" style="52"/>
    <col min="12289" max="12289" width="10.6640625" style="52" customWidth="1"/>
    <col min="12290" max="12290" width="11.77734375" style="52" customWidth="1"/>
    <col min="12291" max="12291" width="8.6640625" style="52" customWidth="1"/>
    <col min="12292" max="12292" width="9.6640625" style="52" customWidth="1"/>
    <col min="12293" max="12293" width="8.6640625" style="52" customWidth="1"/>
    <col min="12294" max="12294" width="9.6640625" style="52" customWidth="1"/>
    <col min="12295" max="12295" width="10.109375" style="52" customWidth="1"/>
    <col min="12296" max="12297" width="8.6640625" style="52" customWidth="1"/>
    <col min="12298" max="12298" width="9.6640625" style="52" customWidth="1"/>
    <col min="12299" max="12544" width="8.88671875" style="52"/>
    <col min="12545" max="12545" width="10.6640625" style="52" customWidth="1"/>
    <col min="12546" max="12546" width="11.77734375" style="52" customWidth="1"/>
    <col min="12547" max="12547" width="8.6640625" style="52" customWidth="1"/>
    <col min="12548" max="12548" width="9.6640625" style="52" customWidth="1"/>
    <col min="12549" max="12549" width="8.6640625" style="52" customWidth="1"/>
    <col min="12550" max="12550" width="9.6640625" style="52" customWidth="1"/>
    <col min="12551" max="12551" width="10.109375" style="52" customWidth="1"/>
    <col min="12552" max="12553" width="8.6640625" style="52" customWidth="1"/>
    <col min="12554" max="12554" width="9.6640625" style="52" customWidth="1"/>
    <col min="12555" max="12800" width="8.88671875" style="52"/>
    <col min="12801" max="12801" width="10.6640625" style="52" customWidth="1"/>
    <col min="12802" max="12802" width="11.77734375" style="52" customWidth="1"/>
    <col min="12803" max="12803" width="8.6640625" style="52" customWidth="1"/>
    <col min="12804" max="12804" width="9.6640625" style="52" customWidth="1"/>
    <col min="12805" max="12805" width="8.6640625" style="52" customWidth="1"/>
    <col min="12806" max="12806" width="9.6640625" style="52" customWidth="1"/>
    <col min="12807" max="12807" width="10.109375" style="52" customWidth="1"/>
    <col min="12808" max="12809" width="8.6640625" style="52" customWidth="1"/>
    <col min="12810" max="12810" width="9.6640625" style="52" customWidth="1"/>
    <col min="12811" max="13056" width="8.88671875" style="52"/>
    <col min="13057" max="13057" width="10.6640625" style="52" customWidth="1"/>
    <col min="13058" max="13058" width="11.77734375" style="52" customWidth="1"/>
    <col min="13059" max="13059" width="8.6640625" style="52" customWidth="1"/>
    <col min="13060" max="13060" width="9.6640625" style="52" customWidth="1"/>
    <col min="13061" max="13061" width="8.6640625" style="52" customWidth="1"/>
    <col min="13062" max="13062" width="9.6640625" style="52" customWidth="1"/>
    <col min="13063" max="13063" width="10.109375" style="52" customWidth="1"/>
    <col min="13064" max="13065" width="8.6640625" style="52" customWidth="1"/>
    <col min="13066" max="13066" width="9.6640625" style="52" customWidth="1"/>
    <col min="13067" max="13312" width="8.88671875" style="52"/>
    <col min="13313" max="13313" width="10.6640625" style="52" customWidth="1"/>
    <col min="13314" max="13314" width="11.77734375" style="52" customWidth="1"/>
    <col min="13315" max="13315" width="8.6640625" style="52" customWidth="1"/>
    <col min="13316" max="13316" width="9.6640625" style="52" customWidth="1"/>
    <col min="13317" max="13317" width="8.6640625" style="52" customWidth="1"/>
    <col min="13318" max="13318" width="9.6640625" style="52" customWidth="1"/>
    <col min="13319" max="13319" width="10.109375" style="52" customWidth="1"/>
    <col min="13320" max="13321" width="8.6640625" style="52" customWidth="1"/>
    <col min="13322" max="13322" width="9.6640625" style="52" customWidth="1"/>
    <col min="13323" max="13568" width="8.88671875" style="52"/>
    <col min="13569" max="13569" width="10.6640625" style="52" customWidth="1"/>
    <col min="13570" max="13570" width="11.77734375" style="52" customWidth="1"/>
    <col min="13571" max="13571" width="8.6640625" style="52" customWidth="1"/>
    <col min="13572" max="13572" width="9.6640625" style="52" customWidth="1"/>
    <col min="13573" max="13573" width="8.6640625" style="52" customWidth="1"/>
    <col min="13574" max="13574" width="9.6640625" style="52" customWidth="1"/>
    <col min="13575" max="13575" width="10.109375" style="52" customWidth="1"/>
    <col min="13576" max="13577" width="8.6640625" style="52" customWidth="1"/>
    <col min="13578" max="13578" width="9.6640625" style="52" customWidth="1"/>
    <col min="13579" max="13824" width="8.88671875" style="52"/>
    <col min="13825" max="13825" width="10.6640625" style="52" customWidth="1"/>
    <col min="13826" max="13826" width="11.77734375" style="52" customWidth="1"/>
    <col min="13827" max="13827" width="8.6640625" style="52" customWidth="1"/>
    <col min="13828" max="13828" width="9.6640625" style="52" customWidth="1"/>
    <col min="13829" max="13829" width="8.6640625" style="52" customWidth="1"/>
    <col min="13830" max="13830" width="9.6640625" style="52" customWidth="1"/>
    <col min="13831" max="13831" width="10.109375" style="52" customWidth="1"/>
    <col min="13832" max="13833" width="8.6640625" style="52" customWidth="1"/>
    <col min="13834" max="13834" width="9.6640625" style="52" customWidth="1"/>
    <col min="13835" max="14080" width="8.88671875" style="52"/>
    <col min="14081" max="14081" width="10.6640625" style="52" customWidth="1"/>
    <col min="14082" max="14082" width="11.77734375" style="52" customWidth="1"/>
    <col min="14083" max="14083" width="8.6640625" style="52" customWidth="1"/>
    <col min="14084" max="14084" width="9.6640625" style="52" customWidth="1"/>
    <col min="14085" max="14085" width="8.6640625" style="52" customWidth="1"/>
    <col min="14086" max="14086" width="9.6640625" style="52" customWidth="1"/>
    <col min="14087" max="14087" width="10.109375" style="52" customWidth="1"/>
    <col min="14088" max="14089" width="8.6640625" style="52" customWidth="1"/>
    <col min="14090" max="14090" width="9.6640625" style="52" customWidth="1"/>
    <col min="14091" max="14336" width="8.88671875" style="52"/>
    <col min="14337" max="14337" width="10.6640625" style="52" customWidth="1"/>
    <col min="14338" max="14338" width="11.77734375" style="52" customWidth="1"/>
    <col min="14339" max="14339" width="8.6640625" style="52" customWidth="1"/>
    <col min="14340" max="14340" width="9.6640625" style="52" customWidth="1"/>
    <col min="14341" max="14341" width="8.6640625" style="52" customWidth="1"/>
    <col min="14342" max="14342" width="9.6640625" style="52" customWidth="1"/>
    <col min="14343" max="14343" width="10.109375" style="52" customWidth="1"/>
    <col min="14344" max="14345" width="8.6640625" style="52" customWidth="1"/>
    <col min="14346" max="14346" width="9.6640625" style="52" customWidth="1"/>
    <col min="14347" max="14592" width="8.88671875" style="52"/>
    <col min="14593" max="14593" width="10.6640625" style="52" customWidth="1"/>
    <col min="14594" max="14594" width="11.77734375" style="52" customWidth="1"/>
    <col min="14595" max="14595" width="8.6640625" style="52" customWidth="1"/>
    <col min="14596" max="14596" width="9.6640625" style="52" customWidth="1"/>
    <col min="14597" max="14597" width="8.6640625" style="52" customWidth="1"/>
    <col min="14598" max="14598" width="9.6640625" style="52" customWidth="1"/>
    <col min="14599" max="14599" width="10.109375" style="52" customWidth="1"/>
    <col min="14600" max="14601" width="8.6640625" style="52" customWidth="1"/>
    <col min="14602" max="14602" width="9.6640625" style="52" customWidth="1"/>
    <col min="14603" max="14848" width="8.88671875" style="52"/>
    <col min="14849" max="14849" width="10.6640625" style="52" customWidth="1"/>
    <col min="14850" max="14850" width="11.77734375" style="52" customWidth="1"/>
    <col min="14851" max="14851" width="8.6640625" style="52" customWidth="1"/>
    <col min="14852" max="14852" width="9.6640625" style="52" customWidth="1"/>
    <col min="14853" max="14853" width="8.6640625" style="52" customWidth="1"/>
    <col min="14854" max="14854" width="9.6640625" style="52" customWidth="1"/>
    <col min="14855" max="14855" width="10.109375" style="52" customWidth="1"/>
    <col min="14856" max="14857" width="8.6640625" style="52" customWidth="1"/>
    <col min="14858" max="14858" width="9.6640625" style="52" customWidth="1"/>
    <col min="14859" max="15104" width="8.88671875" style="52"/>
    <col min="15105" max="15105" width="10.6640625" style="52" customWidth="1"/>
    <col min="15106" max="15106" width="11.77734375" style="52" customWidth="1"/>
    <col min="15107" max="15107" width="8.6640625" style="52" customWidth="1"/>
    <col min="15108" max="15108" width="9.6640625" style="52" customWidth="1"/>
    <col min="15109" max="15109" width="8.6640625" style="52" customWidth="1"/>
    <col min="15110" max="15110" width="9.6640625" style="52" customWidth="1"/>
    <col min="15111" max="15111" width="10.109375" style="52" customWidth="1"/>
    <col min="15112" max="15113" width="8.6640625" style="52" customWidth="1"/>
    <col min="15114" max="15114" width="9.6640625" style="52" customWidth="1"/>
    <col min="15115" max="15360" width="8.88671875" style="52"/>
    <col min="15361" max="15361" width="10.6640625" style="52" customWidth="1"/>
    <col min="15362" max="15362" width="11.77734375" style="52" customWidth="1"/>
    <col min="15363" max="15363" width="8.6640625" style="52" customWidth="1"/>
    <col min="15364" max="15364" width="9.6640625" style="52" customWidth="1"/>
    <col min="15365" max="15365" width="8.6640625" style="52" customWidth="1"/>
    <col min="15366" max="15366" width="9.6640625" style="52" customWidth="1"/>
    <col min="15367" max="15367" width="10.109375" style="52" customWidth="1"/>
    <col min="15368" max="15369" width="8.6640625" style="52" customWidth="1"/>
    <col min="15370" max="15370" width="9.6640625" style="52" customWidth="1"/>
    <col min="15371" max="15616" width="8.88671875" style="52"/>
    <col min="15617" max="15617" width="10.6640625" style="52" customWidth="1"/>
    <col min="15618" max="15618" width="11.77734375" style="52" customWidth="1"/>
    <col min="15619" max="15619" width="8.6640625" style="52" customWidth="1"/>
    <col min="15620" max="15620" width="9.6640625" style="52" customWidth="1"/>
    <col min="15621" max="15621" width="8.6640625" style="52" customWidth="1"/>
    <col min="15622" max="15622" width="9.6640625" style="52" customWidth="1"/>
    <col min="15623" max="15623" width="10.109375" style="52" customWidth="1"/>
    <col min="15624" max="15625" width="8.6640625" style="52" customWidth="1"/>
    <col min="15626" max="15626" width="9.6640625" style="52" customWidth="1"/>
    <col min="15627" max="15872" width="8.88671875" style="52"/>
    <col min="15873" max="15873" width="10.6640625" style="52" customWidth="1"/>
    <col min="15874" max="15874" width="11.77734375" style="52" customWidth="1"/>
    <col min="15875" max="15875" width="8.6640625" style="52" customWidth="1"/>
    <col min="15876" max="15876" width="9.6640625" style="52" customWidth="1"/>
    <col min="15877" max="15877" width="8.6640625" style="52" customWidth="1"/>
    <col min="15878" max="15878" width="9.6640625" style="52" customWidth="1"/>
    <col min="15879" max="15879" width="10.109375" style="52" customWidth="1"/>
    <col min="15880" max="15881" width="8.6640625" style="52" customWidth="1"/>
    <col min="15882" max="15882" width="9.6640625" style="52" customWidth="1"/>
    <col min="15883" max="16128" width="8.88671875" style="52"/>
    <col min="16129" max="16129" width="10.6640625" style="52" customWidth="1"/>
    <col min="16130" max="16130" width="11.77734375" style="52" customWidth="1"/>
    <col min="16131" max="16131" width="8.6640625" style="52" customWidth="1"/>
    <col min="16132" max="16132" width="9.6640625" style="52" customWidth="1"/>
    <col min="16133" max="16133" width="8.6640625" style="52" customWidth="1"/>
    <col min="16134" max="16134" width="9.6640625" style="52" customWidth="1"/>
    <col min="16135" max="16135" width="10.109375" style="52" customWidth="1"/>
    <col min="16136" max="16137" width="8.6640625" style="52" customWidth="1"/>
    <col min="16138" max="16138" width="9.6640625" style="52" customWidth="1"/>
    <col min="16139" max="16384" width="8.88671875" style="52"/>
  </cols>
  <sheetData>
    <row r="1" spans="1:11" ht="16.8" thickBot="1">
      <c r="A1" s="1242" t="s">
        <v>124</v>
      </c>
      <c r="B1" s="1243"/>
      <c r="G1" s="53" t="s">
        <v>7</v>
      </c>
      <c r="H1" s="1244" t="s">
        <v>125</v>
      </c>
      <c r="I1" s="1245"/>
      <c r="J1" s="1246"/>
      <c r="K1" s="380" t="s">
        <v>9</v>
      </c>
    </row>
    <row r="2" spans="1:11" ht="16.8" thickBot="1">
      <c r="A2" s="1242" t="s">
        <v>126</v>
      </c>
      <c r="B2" s="1243"/>
      <c r="C2" s="54" t="s">
        <v>127</v>
      </c>
      <c r="D2" s="55"/>
      <c r="G2" s="53" t="s">
        <v>128</v>
      </c>
      <c r="H2" s="1242" t="s">
        <v>129</v>
      </c>
      <c r="I2" s="1247"/>
      <c r="J2" s="1243"/>
    </row>
    <row r="3" spans="1:11" s="56" customFormat="1" ht="24.6">
      <c r="A3" s="1248" t="s">
        <v>130</v>
      </c>
      <c r="B3" s="1248"/>
      <c r="C3" s="1248"/>
      <c r="D3" s="1248"/>
      <c r="E3" s="1248"/>
      <c r="F3" s="1248"/>
      <c r="G3" s="1248"/>
      <c r="H3" s="1248"/>
      <c r="I3" s="1248"/>
      <c r="J3" s="1248"/>
    </row>
    <row r="4" spans="1:11" s="56" customFormat="1" ht="15">
      <c r="A4" s="1249"/>
      <c r="B4" s="1249"/>
      <c r="C4" s="1249"/>
      <c r="D4" s="1249"/>
      <c r="E4" s="1249"/>
      <c r="F4" s="1249"/>
    </row>
    <row r="5" spans="1:11" s="56" customFormat="1" ht="18.75" customHeight="1" thickBot="1">
      <c r="A5" s="1224" t="s">
        <v>452</v>
      </c>
      <c r="B5" s="1224"/>
      <c r="C5" s="1224"/>
      <c r="D5" s="1224"/>
      <c r="E5" s="1224"/>
      <c r="F5" s="1224"/>
      <c r="G5" s="1224"/>
      <c r="H5" s="1224"/>
      <c r="I5" s="1224"/>
      <c r="J5" s="1224"/>
    </row>
    <row r="6" spans="1:11" s="58" customFormat="1" ht="24" customHeight="1">
      <c r="A6" s="1225" t="s">
        <v>131</v>
      </c>
      <c r="B6" s="1226"/>
      <c r="C6" s="1231" t="s">
        <v>132</v>
      </c>
      <c r="D6" s="1231"/>
      <c r="E6" s="1234" t="s">
        <v>133</v>
      </c>
      <c r="F6" s="1234"/>
      <c r="G6" s="1234"/>
      <c r="H6" s="1234"/>
      <c r="I6" s="1234"/>
      <c r="J6" s="1235"/>
    </row>
    <row r="7" spans="1:11" ht="15" customHeight="1">
      <c r="A7" s="1227"/>
      <c r="B7" s="1228"/>
      <c r="C7" s="1232"/>
      <c r="D7" s="1232"/>
      <c r="E7" s="1236" t="s">
        <v>134</v>
      </c>
      <c r="F7" s="1237"/>
      <c r="G7" s="1236" t="s">
        <v>135</v>
      </c>
      <c r="H7" s="1237"/>
      <c r="I7" s="1236" t="s">
        <v>136</v>
      </c>
      <c r="J7" s="1239"/>
      <c r="K7" s="58"/>
    </row>
    <row r="8" spans="1:11" ht="18" customHeight="1">
      <c r="A8" s="1227"/>
      <c r="B8" s="1228"/>
      <c r="C8" s="1232"/>
      <c r="D8" s="1232"/>
      <c r="E8" s="1237"/>
      <c r="F8" s="1237"/>
      <c r="G8" s="1237"/>
      <c r="H8" s="1237"/>
      <c r="I8" s="1236"/>
      <c r="J8" s="1239"/>
      <c r="K8" s="58"/>
    </row>
    <row r="9" spans="1:11" ht="17.25" customHeight="1">
      <c r="A9" s="1227"/>
      <c r="B9" s="1228"/>
      <c r="C9" s="1232"/>
      <c r="D9" s="1232"/>
      <c r="E9" s="1237"/>
      <c r="F9" s="1237"/>
      <c r="G9" s="1237"/>
      <c r="H9" s="1237"/>
      <c r="I9" s="1236"/>
      <c r="J9" s="1239"/>
      <c r="K9" s="58"/>
    </row>
    <row r="10" spans="1:11" s="58" customFormat="1" ht="15" customHeight="1">
      <c r="A10" s="1229"/>
      <c r="B10" s="1230"/>
      <c r="C10" s="1233"/>
      <c r="D10" s="1233"/>
      <c r="E10" s="1238"/>
      <c r="F10" s="1238"/>
      <c r="G10" s="1238"/>
      <c r="H10" s="1238"/>
      <c r="I10" s="1240"/>
      <c r="J10" s="1241"/>
    </row>
    <row r="11" spans="1:11" s="58" customFormat="1" ht="23.1" customHeight="1">
      <c r="A11" s="1250" t="s">
        <v>137</v>
      </c>
      <c r="B11" s="1251"/>
      <c r="C11" s="1252">
        <f>SUM(E11:J11)</f>
        <v>127014</v>
      </c>
      <c r="D11" s="1252"/>
      <c r="E11" s="1252">
        <f>SUM(E12:F34)</f>
        <v>79132</v>
      </c>
      <c r="F11" s="1252"/>
      <c r="G11" s="1252">
        <f>SUM(G12:H34)</f>
        <v>0</v>
      </c>
      <c r="H11" s="1252"/>
      <c r="I11" s="1252">
        <f>SUM(I12:J34)</f>
        <v>47882</v>
      </c>
      <c r="J11" s="1252"/>
      <c r="K11" s="52"/>
    </row>
    <row r="12" spans="1:11" s="58" customFormat="1" ht="23.1" customHeight="1">
      <c r="A12" s="1253" t="s">
        <v>138</v>
      </c>
      <c r="B12" s="1254"/>
      <c r="C12" s="1255">
        <f>SUM(E12:J12)</f>
        <v>41599</v>
      </c>
      <c r="D12" s="1255"/>
      <c r="E12" s="1256">
        <v>31800</v>
      </c>
      <c r="F12" s="1256"/>
      <c r="G12" s="1256">
        <v>0</v>
      </c>
      <c r="H12" s="1256"/>
      <c r="I12" s="1256">
        <v>9799</v>
      </c>
      <c r="J12" s="1256"/>
    </row>
    <row r="13" spans="1:11" s="58" customFormat="1" ht="23.1" customHeight="1">
      <c r="A13" s="1253" t="s">
        <v>139</v>
      </c>
      <c r="B13" s="1254"/>
      <c r="C13" s="1255">
        <f t="shared" ref="C13:C34" si="0">SUM(E13:J13)</f>
        <v>26422</v>
      </c>
      <c r="D13" s="1255"/>
      <c r="E13" s="1256">
        <v>12680</v>
      </c>
      <c r="F13" s="1256"/>
      <c r="G13" s="1256">
        <v>0</v>
      </c>
      <c r="H13" s="1256"/>
      <c r="I13" s="1256">
        <v>13742</v>
      </c>
      <c r="J13" s="1256"/>
    </row>
    <row r="14" spans="1:11" s="58" customFormat="1" ht="23.1" customHeight="1">
      <c r="A14" s="1253" t="s">
        <v>140</v>
      </c>
      <c r="B14" s="1254"/>
      <c r="C14" s="1255">
        <f t="shared" si="0"/>
        <v>3032</v>
      </c>
      <c r="D14" s="1255"/>
      <c r="E14" s="1256">
        <v>0</v>
      </c>
      <c r="F14" s="1256"/>
      <c r="G14" s="1256">
        <v>0</v>
      </c>
      <c r="H14" s="1256"/>
      <c r="I14" s="1256">
        <v>3032</v>
      </c>
      <c r="J14" s="1256"/>
    </row>
    <row r="15" spans="1:11" s="58" customFormat="1" ht="23.1" customHeight="1">
      <c r="A15" s="1253" t="s">
        <v>141</v>
      </c>
      <c r="B15" s="1254"/>
      <c r="C15" s="1255">
        <f t="shared" si="0"/>
        <v>7330</v>
      </c>
      <c r="D15" s="1255"/>
      <c r="E15" s="1256">
        <v>900</v>
      </c>
      <c r="F15" s="1256"/>
      <c r="G15" s="1256">
        <v>0</v>
      </c>
      <c r="H15" s="1256"/>
      <c r="I15" s="1256">
        <v>6430</v>
      </c>
      <c r="J15" s="1256"/>
    </row>
    <row r="16" spans="1:11" s="58" customFormat="1" ht="23.1" customHeight="1">
      <c r="A16" s="1253" t="s">
        <v>142</v>
      </c>
      <c r="B16" s="1254"/>
      <c r="C16" s="1255">
        <f t="shared" si="0"/>
        <v>10627</v>
      </c>
      <c r="D16" s="1255"/>
      <c r="E16" s="1256">
        <v>580</v>
      </c>
      <c r="F16" s="1256"/>
      <c r="G16" s="1256">
        <v>0</v>
      </c>
      <c r="H16" s="1256"/>
      <c r="I16" s="1256">
        <v>10047</v>
      </c>
      <c r="J16" s="1256"/>
    </row>
    <row r="17" spans="1:11" ht="23.1" customHeight="1">
      <c r="A17" s="1253" t="s">
        <v>143</v>
      </c>
      <c r="B17" s="1254"/>
      <c r="C17" s="1255">
        <f t="shared" si="0"/>
        <v>0</v>
      </c>
      <c r="D17" s="1255"/>
      <c r="E17" s="1256">
        <v>0</v>
      </c>
      <c r="F17" s="1256"/>
      <c r="G17" s="1256">
        <v>0</v>
      </c>
      <c r="H17" s="1256"/>
      <c r="I17" s="1256">
        <v>0</v>
      </c>
      <c r="J17" s="1256"/>
      <c r="K17" s="58"/>
    </row>
    <row r="18" spans="1:11" ht="23.1" customHeight="1">
      <c r="A18" s="1253" t="s">
        <v>144</v>
      </c>
      <c r="B18" s="1254"/>
      <c r="C18" s="1255">
        <f t="shared" si="0"/>
        <v>5692</v>
      </c>
      <c r="D18" s="1255"/>
      <c r="E18" s="1256">
        <v>980</v>
      </c>
      <c r="F18" s="1256"/>
      <c r="G18" s="1256">
        <v>0</v>
      </c>
      <c r="H18" s="1256"/>
      <c r="I18" s="1256">
        <v>4712</v>
      </c>
      <c r="J18" s="1256"/>
      <c r="K18" s="58"/>
    </row>
    <row r="19" spans="1:11" ht="23.1" customHeight="1">
      <c r="A19" s="1253" t="s">
        <v>145</v>
      </c>
      <c r="B19" s="1254"/>
      <c r="C19" s="1255">
        <f t="shared" si="0"/>
        <v>0</v>
      </c>
      <c r="D19" s="1255"/>
      <c r="E19" s="1256">
        <v>0</v>
      </c>
      <c r="F19" s="1256"/>
      <c r="G19" s="1256">
        <v>0</v>
      </c>
      <c r="H19" s="1256"/>
      <c r="I19" s="1256">
        <v>0</v>
      </c>
      <c r="J19" s="1256"/>
    </row>
    <row r="20" spans="1:11" ht="23.1" customHeight="1">
      <c r="A20" s="1253" t="s">
        <v>146</v>
      </c>
      <c r="B20" s="1254"/>
      <c r="C20" s="1255">
        <f t="shared" si="0"/>
        <v>21980</v>
      </c>
      <c r="D20" s="1255"/>
      <c r="E20" s="1256">
        <v>21980</v>
      </c>
      <c r="F20" s="1256"/>
      <c r="G20" s="1256">
        <v>0</v>
      </c>
      <c r="H20" s="1256"/>
      <c r="I20" s="1256">
        <v>0</v>
      </c>
      <c r="J20" s="1256"/>
    </row>
    <row r="21" spans="1:11" ht="23.1" customHeight="1">
      <c r="A21" s="1253" t="s">
        <v>147</v>
      </c>
      <c r="B21" s="1254"/>
      <c r="C21" s="1255">
        <f t="shared" si="0"/>
        <v>0</v>
      </c>
      <c r="D21" s="1255"/>
      <c r="E21" s="1256">
        <v>0</v>
      </c>
      <c r="F21" s="1256"/>
      <c r="G21" s="1256">
        <v>0</v>
      </c>
      <c r="H21" s="1256"/>
      <c r="I21" s="1256">
        <v>0</v>
      </c>
      <c r="J21" s="1256"/>
    </row>
    <row r="22" spans="1:11" ht="23.1" customHeight="1">
      <c r="A22" s="1257" t="s">
        <v>148</v>
      </c>
      <c r="B22" s="1258"/>
      <c r="C22" s="1255">
        <f t="shared" si="0"/>
        <v>8732</v>
      </c>
      <c r="D22" s="1255"/>
      <c r="E22" s="1256">
        <v>8612</v>
      </c>
      <c r="F22" s="1256"/>
      <c r="G22" s="1256">
        <v>0</v>
      </c>
      <c r="H22" s="1256"/>
      <c r="I22" s="1256">
        <v>120</v>
      </c>
      <c r="J22" s="1256"/>
    </row>
    <row r="23" spans="1:11" ht="23.1" customHeight="1">
      <c r="A23" s="1257" t="s">
        <v>149</v>
      </c>
      <c r="B23" s="1258"/>
      <c r="C23" s="1255">
        <f t="shared" si="0"/>
        <v>0</v>
      </c>
      <c r="D23" s="1255"/>
      <c r="E23" s="1256">
        <v>0</v>
      </c>
      <c r="F23" s="1256"/>
      <c r="G23" s="1256">
        <v>0</v>
      </c>
      <c r="H23" s="1256"/>
      <c r="I23" s="1256">
        <v>0</v>
      </c>
      <c r="J23" s="1256"/>
    </row>
    <row r="24" spans="1:11" ht="23.1" customHeight="1">
      <c r="A24" s="1257" t="s">
        <v>150</v>
      </c>
      <c r="B24" s="1258"/>
      <c r="C24" s="1255">
        <f t="shared" si="0"/>
        <v>0</v>
      </c>
      <c r="D24" s="1255"/>
      <c r="E24" s="1256">
        <v>0</v>
      </c>
      <c r="F24" s="1256"/>
      <c r="G24" s="1256">
        <v>0</v>
      </c>
      <c r="H24" s="1256"/>
      <c r="I24" s="1256">
        <v>0</v>
      </c>
      <c r="J24" s="1256"/>
    </row>
    <row r="25" spans="1:11" ht="23.1" customHeight="1">
      <c r="A25" s="1257" t="s">
        <v>151</v>
      </c>
      <c r="B25" s="1258"/>
      <c r="C25" s="1255">
        <f t="shared" si="0"/>
        <v>0</v>
      </c>
      <c r="D25" s="1255"/>
      <c r="E25" s="1256">
        <v>0</v>
      </c>
      <c r="F25" s="1256"/>
      <c r="G25" s="1256">
        <v>0</v>
      </c>
      <c r="H25" s="1256"/>
      <c r="I25" s="1256">
        <v>0</v>
      </c>
      <c r="J25" s="1256"/>
    </row>
    <row r="26" spans="1:11" ht="23.1" customHeight="1">
      <c r="A26" s="1257" t="s">
        <v>152</v>
      </c>
      <c r="B26" s="1258"/>
      <c r="C26" s="1255">
        <f t="shared" si="0"/>
        <v>0</v>
      </c>
      <c r="D26" s="1255"/>
      <c r="E26" s="1256">
        <v>0</v>
      </c>
      <c r="F26" s="1256"/>
      <c r="G26" s="1256">
        <v>0</v>
      </c>
      <c r="H26" s="1256"/>
      <c r="I26" s="1256">
        <v>0</v>
      </c>
      <c r="J26" s="1256"/>
    </row>
    <row r="27" spans="1:11" ht="23.1" customHeight="1">
      <c r="A27" s="1257" t="s">
        <v>153</v>
      </c>
      <c r="B27" s="1258"/>
      <c r="C27" s="1255">
        <f t="shared" si="0"/>
        <v>0</v>
      </c>
      <c r="D27" s="1255"/>
      <c r="E27" s="1256">
        <v>0</v>
      </c>
      <c r="F27" s="1256"/>
      <c r="G27" s="1256">
        <v>0</v>
      </c>
      <c r="H27" s="1256"/>
      <c r="I27" s="1256">
        <v>0</v>
      </c>
      <c r="J27" s="1256"/>
    </row>
    <row r="28" spans="1:11" ht="23.1" customHeight="1">
      <c r="A28" s="1257" t="s">
        <v>154</v>
      </c>
      <c r="B28" s="1258"/>
      <c r="C28" s="1255">
        <f t="shared" si="0"/>
        <v>0</v>
      </c>
      <c r="D28" s="1255"/>
      <c r="E28" s="1256">
        <v>0</v>
      </c>
      <c r="F28" s="1256"/>
      <c r="G28" s="1256">
        <v>0</v>
      </c>
      <c r="H28" s="1256"/>
      <c r="I28" s="1256">
        <v>0</v>
      </c>
      <c r="J28" s="1256"/>
    </row>
    <row r="29" spans="1:11" ht="23.1" customHeight="1">
      <c r="A29" s="1257" t="s">
        <v>155</v>
      </c>
      <c r="B29" s="1258"/>
      <c r="C29" s="1255">
        <f t="shared" si="0"/>
        <v>0</v>
      </c>
      <c r="D29" s="1255"/>
      <c r="E29" s="1256">
        <v>0</v>
      </c>
      <c r="F29" s="1256"/>
      <c r="G29" s="1256">
        <v>0</v>
      </c>
      <c r="H29" s="1256"/>
      <c r="I29" s="1256">
        <v>0</v>
      </c>
      <c r="J29" s="1256"/>
    </row>
    <row r="30" spans="1:11" ht="23.4" customHeight="1">
      <c r="A30" s="1257" t="s">
        <v>156</v>
      </c>
      <c r="B30" s="1258"/>
      <c r="C30" s="1255">
        <f t="shared" si="0"/>
        <v>0</v>
      </c>
      <c r="D30" s="1255"/>
      <c r="E30" s="1256">
        <v>0</v>
      </c>
      <c r="F30" s="1256"/>
      <c r="G30" s="1256">
        <v>0</v>
      </c>
      <c r="H30" s="1256"/>
      <c r="I30" s="1256">
        <v>0</v>
      </c>
      <c r="J30" s="1256"/>
    </row>
    <row r="31" spans="1:11" ht="37.5" customHeight="1">
      <c r="A31" s="1257" t="s">
        <v>157</v>
      </c>
      <c r="B31" s="1258"/>
      <c r="C31" s="1255">
        <f t="shared" si="0"/>
        <v>0</v>
      </c>
      <c r="D31" s="1255"/>
      <c r="E31" s="1256">
        <v>0</v>
      </c>
      <c r="F31" s="1256"/>
      <c r="G31" s="1256">
        <v>0</v>
      </c>
      <c r="H31" s="1256"/>
      <c r="I31" s="1256">
        <v>0</v>
      </c>
      <c r="J31" s="1256"/>
    </row>
    <row r="32" spans="1:11" ht="23.1" customHeight="1">
      <c r="A32" s="1257" t="s">
        <v>158</v>
      </c>
      <c r="B32" s="1258"/>
      <c r="C32" s="1255">
        <f t="shared" si="0"/>
        <v>0</v>
      </c>
      <c r="D32" s="1255"/>
      <c r="E32" s="1256">
        <v>0</v>
      </c>
      <c r="F32" s="1256"/>
      <c r="G32" s="1256">
        <v>0</v>
      </c>
      <c r="H32" s="1256"/>
      <c r="I32" s="1256">
        <v>0</v>
      </c>
      <c r="J32" s="1256"/>
    </row>
    <row r="33" spans="1:10" ht="23.1" customHeight="1">
      <c r="A33" s="1257" t="s">
        <v>159</v>
      </c>
      <c r="B33" s="1258"/>
      <c r="C33" s="1255">
        <f t="shared" si="0"/>
        <v>0</v>
      </c>
      <c r="D33" s="1255"/>
      <c r="E33" s="1256">
        <v>0</v>
      </c>
      <c r="F33" s="1256"/>
      <c r="G33" s="1256">
        <v>0</v>
      </c>
      <c r="H33" s="1256"/>
      <c r="I33" s="1256">
        <v>0</v>
      </c>
      <c r="J33" s="1256"/>
    </row>
    <row r="34" spans="1:10" ht="23.1" customHeight="1">
      <c r="A34" s="1260" t="s">
        <v>160</v>
      </c>
      <c r="B34" s="1261"/>
      <c r="C34" s="1262">
        <f t="shared" si="0"/>
        <v>1600</v>
      </c>
      <c r="D34" s="1263"/>
      <c r="E34" s="1264">
        <v>1600</v>
      </c>
      <c r="F34" s="1264"/>
      <c r="G34" s="1264">
        <v>0</v>
      </c>
      <c r="H34" s="1264"/>
      <c r="I34" s="1264">
        <v>0</v>
      </c>
      <c r="J34" s="1264"/>
    </row>
    <row r="35" spans="1:10">
      <c r="A35" s="59" t="s">
        <v>117</v>
      </c>
      <c r="B35" s="60" t="s">
        <v>118</v>
      </c>
      <c r="C35" s="56"/>
      <c r="D35" s="56"/>
      <c r="E35" s="57" t="s">
        <v>161</v>
      </c>
      <c r="F35" s="57"/>
      <c r="G35" s="57" t="s">
        <v>120</v>
      </c>
      <c r="J35" s="57"/>
    </row>
    <row r="36" spans="1:10">
      <c r="A36" s="56"/>
      <c r="B36" s="56"/>
      <c r="E36" s="57" t="s">
        <v>162</v>
      </c>
      <c r="F36" s="57"/>
      <c r="H36" s="1259" t="s">
        <v>540</v>
      </c>
      <c r="I36" s="1259"/>
      <c r="J36" s="1259"/>
    </row>
    <row r="37" spans="1:10">
      <c r="A37" s="56"/>
      <c r="B37" s="56"/>
      <c r="E37" s="57"/>
      <c r="F37" s="57"/>
      <c r="J37" s="57"/>
    </row>
    <row r="38" spans="1:10">
      <c r="A38" s="61" t="s">
        <v>163</v>
      </c>
      <c r="B38" s="62"/>
    </row>
    <row r="39" spans="1:10">
      <c r="A39" s="61" t="s">
        <v>164</v>
      </c>
      <c r="B39" s="62"/>
    </row>
    <row r="40" spans="1:10">
      <c r="A40" s="63" t="s">
        <v>165</v>
      </c>
      <c r="B40" s="62"/>
    </row>
    <row r="41" spans="1:10">
      <c r="A41" s="64"/>
    </row>
  </sheetData>
  <mergeCells count="134">
    <mergeCell ref="A5:J5"/>
    <mergeCell ref="A6:B10"/>
    <mergeCell ref="C6:D10"/>
    <mergeCell ref="E6:J6"/>
    <mergeCell ref="E7:F10"/>
    <mergeCell ref="G7:H10"/>
    <mergeCell ref="I7:J10"/>
    <mergeCell ref="A1:B1"/>
    <mergeCell ref="H1:J1"/>
    <mergeCell ref="A2:B2"/>
    <mergeCell ref="H2:J2"/>
    <mergeCell ref="A3:J3"/>
    <mergeCell ref="A4:F4"/>
    <mergeCell ref="A11:B11"/>
    <mergeCell ref="C11:D11"/>
    <mergeCell ref="E11:F11"/>
    <mergeCell ref="G11:H11"/>
    <mergeCell ref="I11:J11"/>
    <mergeCell ref="A12:B12"/>
    <mergeCell ref="C12:D12"/>
    <mergeCell ref="E12:F12"/>
    <mergeCell ref="G12:H12"/>
    <mergeCell ref="I12:J12"/>
    <mergeCell ref="A13:B13"/>
    <mergeCell ref="C13:D13"/>
    <mergeCell ref="E13:F13"/>
    <mergeCell ref="G13:H13"/>
    <mergeCell ref="I13:J13"/>
    <mergeCell ref="A14:B14"/>
    <mergeCell ref="C14:D14"/>
    <mergeCell ref="E14:F14"/>
    <mergeCell ref="G14:H14"/>
    <mergeCell ref="I14:J14"/>
    <mergeCell ref="A15:B15"/>
    <mergeCell ref="C15:D15"/>
    <mergeCell ref="E15:F15"/>
    <mergeCell ref="G15:H15"/>
    <mergeCell ref="I15:J15"/>
    <mergeCell ref="A16:B16"/>
    <mergeCell ref="C16:D16"/>
    <mergeCell ref="E16:F16"/>
    <mergeCell ref="G16:H16"/>
    <mergeCell ref="I16:J16"/>
    <mergeCell ref="A17:B17"/>
    <mergeCell ref="C17:D17"/>
    <mergeCell ref="E17:F17"/>
    <mergeCell ref="G17:H17"/>
    <mergeCell ref="I17:J17"/>
    <mergeCell ref="A18:B18"/>
    <mergeCell ref="C18:D18"/>
    <mergeCell ref="E18:F18"/>
    <mergeCell ref="G18:H18"/>
    <mergeCell ref="I18:J18"/>
    <mergeCell ref="A19:B19"/>
    <mergeCell ref="C19:D19"/>
    <mergeCell ref="E19:F19"/>
    <mergeCell ref="G19:H19"/>
    <mergeCell ref="I19:J19"/>
    <mergeCell ref="A20:B20"/>
    <mergeCell ref="C20:D20"/>
    <mergeCell ref="E20:F20"/>
    <mergeCell ref="G20:H20"/>
    <mergeCell ref="I20:J20"/>
    <mergeCell ref="A21:B21"/>
    <mergeCell ref="C21:D21"/>
    <mergeCell ref="E21:F21"/>
    <mergeCell ref="G21:H21"/>
    <mergeCell ref="I21:J21"/>
    <mergeCell ref="A22:B22"/>
    <mergeCell ref="C22:D22"/>
    <mergeCell ref="E22:F22"/>
    <mergeCell ref="G22:H22"/>
    <mergeCell ref="I22:J22"/>
    <mergeCell ref="A23:B23"/>
    <mergeCell ref="C23:D23"/>
    <mergeCell ref="E23:F23"/>
    <mergeCell ref="G23:H23"/>
    <mergeCell ref="I23:J23"/>
    <mergeCell ref="A24:B24"/>
    <mergeCell ref="C24:D24"/>
    <mergeCell ref="E24:F24"/>
    <mergeCell ref="G24:H24"/>
    <mergeCell ref="I24:J24"/>
    <mergeCell ref="A25:B25"/>
    <mergeCell ref="C25:D25"/>
    <mergeCell ref="E25:F25"/>
    <mergeCell ref="G25:H25"/>
    <mergeCell ref="I25:J25"/>
    <mergeCell ref="A26:B26"/>
    <mergeCell ref="C26:D26"/>
    <mergeCell ref="E26:F26"/>
    <mergeCell ref="G26:H26"/>
    <mergeCell ref="I26:J26"/>
    <mergeCell ref="A27:B27"/>
    <mergeCell ref="C27:D27"/>
    <mergeCell ref="E27:F27"/>
    <mergeCell ref="G27:H27"/>
    <mergeCell ref="I27:J27"/>
    <mergeCell ref="A28:B28"/>
    <mergeCell ref="C28:D28"/>
    <mergeCell ref="E28:F28"/>
    <mergeCell ref="G28:H28"/>
    <mergeCell ref="I28:J28"/>
    <mergeCell ref="A29:B29"/>
    <mergeCell ref="C29:D29"/>
    <mergeCell ref="E29:F29"/>
    <mergeCell ref="G29:H29"/>
    <mergeCell ref="I29:J29"/>
    <mergeCell ref="A30:B30"/>
    <mergeCell ref="C30:D30"/>
    <mergeCell ref="E30:F30"/>
    <mergeCell ref="G30:H30"/>
    <mergeCell ref="I30:J30"/>
    <mergeCell ref="A31:B31"/>
    <mergeCell ref="C31:D31"/>
    <mergeCell ref="E31:F31"/>
    <mergeCell ref="G31:H31"/>
    <mergeCell ref="I31:J31"/>
    <mergeCell ref="A32:B32"/>
    <mergeCell ref="C32:D32"/>
    <mergeCell ref="E32:F32"/>
    <mergeCell ref="G32:H32"/>
    <mergeCell ref="I32:J32"/>
    <mergeCell ref="H36:J36"/>
    <mergeCell ref="A33:B33"/>
    <mergeCell ref="C33:D33"/>
    <mergeCell ref="E33:F33"/>
    <mergeCell ref="G33:H33"/>
    <mergeCell ref="I33:J33"/>
    <mergeCell ref="A34:B34"/>
    <mergeCell ref="C34:D34"/>
    <mergeCell ref="E34:F34"/>
    <mergeCell ref="G34:H34"/>
    <mergeCell ref="I34:J34"/>
  </mergeCells>
  <phoneticPr fontId="8" type="noConversion"/>
  <hyperlinks>
    <hyperlink ref="K1" location="預告統計資料發布時間表!D15" display="回發布時間表" xr:uid="{5179B722-6C06-4A1C-9163-234FA3F57766}"/>
  </hyperlinks>
  <printOptions verticalCentered="1"/>
  <pageMargins left="0.19685039370078741" right="0.24" top="0.47244094488188981" bottom="0.28999999999999998" header="0.31496062992125984" footer="0.17"/>
  <pageSetup paperSize="9" scale="94"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59</vt:i4>
      </vt:variant>
      <vt:variant>
        <vt:lpstr>具名範圍</vt:lpstr>
      </vt:variant>
      <vt:variant>
        <vt:i4>61</vt:i4>
      </vt:variant>
    </vt:vector>
  </HeadingPairs>
  <TitlesOfParts>
    <vt:vector size="120" baseType="lpstr">
      <vt:lpstr>預告統計資料發布時間表</vt:lpstr>
      <vt:lpstr>鄉庫收支月報表(115年3月)</vt:lpstr>
      <vt:lpstr>鄉庫收支月報表(115年2月)</vt:lpstr>
      <vt:lpstr>鄉庫收支月報表(115年1月)</vt:lpstr>
      <vt:lpstr>鄉庫收支月報表(114年12月)</vt:lpstr>
      <vt:lpstr>資源回收成果統計(115年3月)</vt:lpstr>
      <vt:lpstr>資源回收成果統計(115年2月)</vt:lpstr>
      <vt:lpstr>資源回收成果統計(115年1月)</vt:lpstr>
      <vt:lpstr>資源回收成果統計(114年12月)</vt:lpstr>
      <vt:lpstr>一般垃圾及廚餘清理狀況(115年3月)</vt:lpstr>
      <vt:lpstr>一般垃圾及廚餘清理狀況(115年2月)</vt:lpstr>
      <vt:lpstr>一般垃圾及廚餘清理狀況(115年1月)</vt:lpstr>
      <vt:lpstr>一般垃圾及廚餘清理狀況(114年12月)</vt:lpstr>
      <vt:lpstr>路外停車位概況(115年第1季)</vt:lpstr>
      <vt:lpstr>路外停車位概況(114年第4季)</vt:lpstr>
      <vt:lpstr>路邊停車位概況(115年第1季)</vt:lpstr>
      <vt:lpstr>路邊停車位概況(114年第4季)</vt:lpstr>
      <vt:lpstr>路外停車位概況-身心障礙(115年第1季)</vt:lpstr>
      <vt:lpstr>路外停車位概況-身心障礙(114年第4季)</vt:lpstr>
      <vt:lpstr>路邊停車位概況-身心障礙(115年第1季)</vt:lpstr>
      <vt:lpstr>路邊停車位概況-身心障礙(114年第4季)</vt:lpstr>
      <vt:lpstr>路外停車位概況-電動汽車(115年第1季)</vt:lpstr>
      <vt:lpstr>路外停車位概況-電動汽車(114年第4季)</vt:lpstr>
      <vt:lpstr>路邊停車位概況-電動汽車(115年第1季)</vt:lpstr>
      <vt:lpstr>路邊停車位概況-電動汽車(114年第4季)</vt:lpstr>
      <vt:lpstr>孕婦及育有六歲以下兒童者(115年第1季) </vt:lpstr>
      <vt:lpstr>孕婦及育有六歲以下兒童者(114年第4季)</vt:lpstr>
      <vt:lpstr>獨居老人服務概況115年第1季</vt:lpstr>
      <vt:lpstr>獨居老人服務概況114年第4季</vt:lpstr>
      <vt:lpstr>推行社區發展工作概況(114年)</vt:lpstr>
      <vt:lpstr>環保人員概況表一 (114下)</vt:lpstr>
      <vt:lpstr>垃圾處理場(廠)及垃圾回收清除車輛(114年下半年)</vt:lpstr>
      <vt:lpstr>垃圾處理場(廠)數(114年下半年)</vt:lpstr>
      <vt:lpstr>環境保護預算</vt:lpstr>
      <vt:lpstr>治山防災</vt:lpstr>
      <vt:lpstr>治山防災-續</vt:lpstr>
      <vt:lpstr>調解業務概況</vt:lpstr>
      <vt:lpstr>調解委員會組織概況</vt:lpstr>
      <vt:lpstr>辦理調解方式概況</vt:lpstr>
      <vt:lpstr>宗教財團法人概況</vt:lpstr>
      <vt:lpstr>寺廟登記概況</vt:lpstr>
      <vt:lpstr>教會（堂）概況</vt:lpstr>
      <vt:lpstr>宗教團體興辦公益慈善及社會教化事業概況</vt:lpstr>
      <vt:lpstr>公墓設施概況</vt:lpstr>
      <vt:lpstr>骨灰(骸)存放設施概況</vt:lpstr>
      <vt:lpstr>殯葬管理業務概況</vt:lpstr>
      <vt:lpstr>殯儀館設施概況</vt:lpstr>
      <vt:lpstr>火化場設施概況</vt:lpstr>
      <vt:lpstr>公共造產成果概況</vt:lpstr>
      <vt:lpstr>農路改善</vt:lpstr>
      <vt:lpstr>都市計畫區域內公共工程實施數量.</vt:lpstr>
      <vt:lpstr>都市計畫公共設施用地已取得面積.</vt:lpstr>
      <vt:lpstr>都市計畫公共設施用地已闢建面積.</vt:lpstr>
      <vt:lpstr>都市計畫區域內現有已開闢道路長度及面積暨橋梁座數、自行.</vt:lpstr>
      <vt:lpstr>農耕土地面積</vt:lpstr>
      <vt:lpstr>天然災害</vt:lpstr>
      <vt:lpstr>漁業從業人數</vt:lpstr>
      <vt:lpstr>漁業從業人數(續一完)</vt:lpstr>
      <vt:lpstr>漁戶數及漁戶人口數</vt:lpstr>
      <vt:lpstr>'孕婦及育有六歲以下兒童者(114年第4季)'!pp</vt:lpstr>
      <vt:lpstr>'孕婦及育有六歲以下兒童者(115年第1季) '!pp</vt:lpstr>
      <vt:lpstr>'路外停車位概況(114年第4季)'!pp</vt:lpstr>
      <vt:lpstr>'路外停車位概況(115年第1季)'!pp</vt:lpstr>
      <vt:lpstr>'路外停車位概況-身心障礙(114年第4季)'!pp</vt:lpstr>
      <vt:lpstr>'路外停車位概況-身心障礙(115年第1季)'!pp</vt:lpstr>
      <vt:lpstr>'路外停車位概況-電動汽車(114年第4季)'!pp</vt:lpstr>
      <vt:lpstr>'路外停車位概況-電動汽車(115年第1季)'!pp</vt:lpstr>
      <vt:lpstr>'路邊停車位概況(114年第4季)'!pp</vt:lpstr>
      <vt:lpstr>'路邊停車位概況(115年第1季)'!pp</vt:lpstr>
      <vt:lpstr>'路邊停車位概況-身心障礙(114年第4季)'!pp</vt:lpstr>
      <vt:lpstr>'路邊停車位概況-身心障礙(115年第1季)'!pp</vt:lpstr>
      <vt:lpstr>'路邊停車位概況-電動汽車(114年第4季)'!pp</vt:lpstr>
      <vt:lpstr>'路邊停車位概況-電動汽車(115年第1季)'!pp</vt:lpstr>
      <vt:lpstr>'一般垃圾及廚餘清理狀況(114年12月)'!Print_Area</vt:lpstr>
      <vt:lpstr>'一般垃圾及廚餘清理狀況(115年1月)'!Print_Area</vt:lpstr>
      <vt:lpstr>'一般垃圾及廚餘清理狀況(115年2月)'!Print_Area</vt:lpstr>
      <vt:lpstr>'一般垃圾及廚餘清理狀況(115年3月)'!Print_Area</vt:lpstr>
      <vt:lpstr>天然災害!Print_Area</vt:lpstr>
      <vt:lpstr>'孕婦及育有六歲以下兒童者(114年第4季)'!Print_Area</vt:lpstr>
      <vt:lpstr>'孕婦及育有六歲以下兒童者(115年第1季) '!Print_Area</vt:lpstr>
      <vt:lpstr>'垃圾處理場(廠)數(114年下半年)'!Print_Area</vt:lpstr>
      <vt:lpstr>治山防災!Print_Area</vt:lpstr>
      <vt:lpstr>都市計畫公共設施用地已取得面積.!Print_Area</vt:lpstr>
      <vt:lpstr>都市計畫公共設施用地已闢建面積.!Print_Area</vt:lpstr>
      <vt:lpstr>都市計畫區域內公共工程實施數量.!Print_Area</vt:lpstr>
      <vt:lpstr>都市計畫區域內現有已開闢道路長度及面積暨橋梁座數、自行.!Print_Area</vt:lpstr>
      <vt:lpstr>'鄉庫收支月報表(114年12月)'!Print_Area</vt:lpstr>
      <vt:lpstr>'鄉庫收支月報表(115年1月)'!Print_Area</vt:lpstr>
      <vt:lpstr>'鄉庫收支月報表(115年2月)'!Print_Area</vt:lpstr>
      <vt:lpstr>'鄉庫收支月報表(115年3月)'!Print_Area</vt:lpstr>
      <vt:lpstr>'資源回收成果統計(114年12月)'!Print_Area</vt:lpstr>
      <vt:lpstr>'資源回收成果統計(115年1月)'!Print_Area</vt:lpstr>
      <vt:lpstr>'資源回收成果統計(115年2月)'!Print_Area</vt:lpstr>
      <vt:lpstr>'資源回收成果統計(115年3月)'!Print_Area</vt:lpstr>
      <vt:lpstr>'路外停車位概況(114年第4季)'!Print_Area</vt:lpstr>
      <vt:lpstr>'路外停車位概況(115年第1季)'!Print_Area</vt:lpstr>
      <vt:lpstr>'路外停車位概況-身心障礙(114年第4季)'!Print_Area</vt:lpstr>
      <vt:lpstr>'路外停車位概況-身心障礙(115年第1季)'!Print_Area</vt:lpstr>
      <vt:lpstr>'路外停車位概況-電動汽車(114年第4季)'!Print_Area</vt:lpstr>
      <vt:lpstr>'路外停車位概況-電動汽車(115年第1季)'!Print_Area</vt:lpstr>
      <vt:lpstr>'路邊停車位概況(114年第4季)'!Print_Area</vt:lpstr>
      <vt:lpstr>'路邊停車位概況(115年第1季)'!Print_Area</vt:lpstr>
      <vt:lpstr>'路邊停車位概況-身心障礙(114年第4季)'!Print_Area</vt:lpstr>
      <vt:lpstr>'路邊停車位概況-身心障礙(115年第1季)'!Print_Area</vt:lpstr>
      <vt:lpstr>'路邊停車位概況-電動汽車(114年第4季)'!Print_Area</vt:lpstr>
      <vt:lpstr>'路邊停車位概況-電動汽車(115年第1季)'!Print_Area</vt:lpstr>
      <vt:lpstr>獨居老人服務概況114年第4季!Print_Area</vt:lpstr>
      <vt:lpstr>獨居老人服務概況115年第1季!Print_Area</vt:lpstr>
      <vt:lpstr>環境保護預算!Print_Area</vt:lpstr>
      <vt:lpstr>'鄉庫收支月報表(114年12月)'!Print_Titles</vt:lpstr>
      <vt:lpstr>'鄉庫收支月報表(115年1月)'!Print_Titles</vt:lpstr>
      <vt:lpstr>'鄉庫收支月報表(115年2月)'!Print_Titles</vt:lpstr>
      <vt:lpstr>'鄉庫收支月報表(115年3月)'!Print_Titles</vt:lpstr>
      <vt:lpstr>預告統計資料發布時間表!Print_Titles</vt:lpstr>
      <vt:lpstr>都市計畫公共設施用地已取得面積.!v</vt:lpstr>
      <vt:lpstr>都市計畫公共設施用地已闢建面積.!v</vt:lpstr>
      <vt:lpstr>都市計畫區域內公共工程實施數量.!v</vt:lpstr>
      <vt:lpstr>都市計畫區域內現有已開闢道路長度及面積暨橋梁座數、自行.!v</vt:lpstr>
      <vt:lpstr>天然災害!天然災害</vt:lpstr>
      <vt:lpstr>臺東縣卑南鄉公庫收支月報</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2026-03-03T01:25:31Z</cp:lastPrinted>
  <dcterms:created xsi:type="dcterms:W3CDTF">2013-06-27T07:16:06Z</dcterms:created>
  <dcterms:modified xsi:type="dcterms:W3CDTF">2026-04-22T08:04:59Z</dcterms:modified>
</cp:coreProperties>
</file>